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Pascal Girard\Documents\SITE BENCHPRESSCHAMPION.COM\100kg\"/>
    </mc:Choice>
  </mc:AlternateContent>
  <xr:revisionPtr revIDLastSave="0" documentId="13_ncr:1_{C309A358-89FE-41E0-BDCB-03AA05A21304}" xr6:coauthVersionLast="45" xr6:coauthVersionMax="46" xr10:uidLastSave="{00000000-0000-0000-0000-000000000000}"/>
  <bookViews>
    <workbookView xWindow="-120" yWindow="-120" windowWidth="29040" windowHeight="15840" tabRatio="930" firstSheet="4" activeTab="8" xr2:uid="{00000000-000D-0000-FFFF-FFFF00000000}"/>
  </bookViews>
  <sheets>
    <sheet name="WRPF Народный 1 вес ДК" sheetId="24" r:id="rId1"/>
    <sheet name="WRPF Народный 1 вес" sheetId="22" r:id="rId2"/>
    <sheet name="WRPF Народный 1_2 веса" sheetId="23" r:id="rId3"/>
    <sheet name="WSF Подтягивания мн.повт. 35кг" sheetId="37" r:id="rId4"/>
    <sheet name="WSF Подтягивания мн.повт. 25кг" sheetId="35" r:id="rId5"/>
    <sheet name="WSF Подтягивания мн.повт. 15кг" sheetId="33" r:id="rId6"/>
    <sheet name="WSF Отжимания мн.повт. 50кг" sheetId="39" r:id="rId7"/>
    <sheet name="WSF Отжимания мн.повт. 35кг" sheetId="38" r:id="rId8"/>
    <sheet name="WSF Отжимания мн.повт. 25кг" sheetId="36" r:id="rId9"/>
  </sheets>
  <calcPr calcId="191028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39" l="1"/>
  <c r="H6" i="38"/>
  <c r="H6" i="37"/>
  <c r="H6" i="36"/>
  <c r="H6" i="35"/>
  <c r="H14" i="33"/>
  <c r="H11" i="33"/>
  <c r="H10" i="33"/>
  <c r="H7" i="33"/>
  <c r="H6" i="33"/>
  <c r="J9" i="24"/>
  <c r="I9" i="24"/>
  <c r="E9" i="24"/>
  <c r="J6" i="24"/>
  <c r="I6" i="24"/>
  <c r="E6" i="24"/>
  <c r="J9" i="23"/>
  <c r="I9" i="23"/>
  <c r="E9" i="23"/>
  <c r="J6" i="23"/>
  <c r="I6" i="23"/>
  <c r="E6" i="23"/>
  <c r="J16" i="22"/>
  <c r="I16" i="22"/>
  <c r="E16" i="22"/>
  <c r="J13" i="22"/>
  <c r="I13" i="22"/>
  <c r="E13" i="22"/>
  <c r="J10" i="22"/>
  <c r="I10" i="22"/>
  <c r="E10" i="22"/>
  <c r="J7" i="22"/>
  <c r="I7" i="22"/>
  <c r="E7" i="22"/>
  <c r="J6" i="22"/>
  <c r="I6" i="22"/>
  <c r="E6" i="22"/>
</calcChain>
</file>

<file path=xl/sharedStrings.xml><?xml version="1.0" encoding="utf-8"?>
<sst xmlns="http://schemas.openxmlformats.org/spreadsheetml/2006/main" count="274" uniqueCount="108">
  <si>
    <t>Место</t>
  </si>
  <si>
    <t>ФИО</t>
  </si>
  <si>
    <t>Возрастная группа
Дата рождения/Возраст</t>
  </si>
  <si>
    <t>Собственный 
вес</t>
  </si>
  <si>
    <t>Город/Страна</t>
  </si>
  <si>
    <t>Очки</t>
  </si>
  <si>
    <t>Тренер</t>
  </si>
  <si>
    <t>1</t>
  </si>
  <si>
    <t>2</t>
  </si>
  <si>
    <t>35,0</t>
  </si>
  <si>
    <t/>
  </si>
  <si>
    <t>90,0</t>
  </si>
  <si>
    <t>125,0</t>
  </si>
  <si>
    <t xml:space="preserve">Самостоятельно </t>
  </si>
  <si>
    <t xml:space="preserve">RUS/Санкт-Петербург </t>
  </si>
  <si>
    <t>95,0</t>
  </si>
  <si>
    <t>60,0</t>
  </si>
  <si>
    <t>105,0</t>
  </si>
  <si>
    <t>50,0</t>
  </si>
  <si>
    <t>110,0</t>
  </si>
  <si>
    <t>ВЕСОВАЯ КАТЕГОРИЯ   60</t>
  </si>
  <si>
    <t>85,0</t>
  </si>
  <si>
    <t>ВЕСОВАЯ КАТЕГОРИЯ   67.5</t>
  </si>
  <si>
    <t>ВЕСОВАЯ КАТЕГОРИЯ   75</t>
  </si>
  <si>
    <t>ВЕСОВАЯ КАТЕГОРИЯ   82.5</t>
  </si>
  <si>
    <t>ВЕСОВАЯ КАТЕГОРИЯ   90</t>
  </si>
  <si>
    <t>89,90</t>
  </si>
  <si>
    <t>ВЕСОВАЯ КАТЕГОРИЯ   100</t>
  </si>
  <si>
    <t>ВЕСОВАЯ КАТЕГОРИЯ   110</t>
  </si>
  <si>
    <t>ВЕСОВАЯ КАТЕГОРИЯ   125</t>
  </si>
  <si>
    <t>59,80</t>
  </si>
  <si>
    <t>Гунченков Олег</t>
  </si>
  <si>
    <t>Открытая (19.09.1991)/29</t>
  </si>
  <si>
    <t xml:space="preserve">RUS/Ломоносов </t>
  </si>
  <si>
    <t xml:space="preserve">Киселев С. </t>
  </si>
  <si>
    <t xml:space="preserve">Конников С. </t>
  </si>
  <si>
    <t>66,30</t>
  </si>
  <si>
    <t>109,00</t>
  </si>
  <si>
    <t>Клищ Роман</t>
  </si>
  <si>
    <t>Открытая (29.03.1992)/28</t>
  </si>
  <si>
    <t xml:space="preserve">Балабатько И. </t>
  </si>
  <si>
    <t>Макаров Антон</t>
  </si>
  <si>
    <t>Открытая (09.05.1989)/31</t>
  </si>
  <si>
    <t xml:space="preserve">RUS/Чебоксары </t>
  </si>
  <si>
    <t>Gloss</t>
  </si>
  <si>
    <t>Международный турнир “Мемориал памяти Константина Константинова”
WRPF Народный жим 1 вес ДК
Санкт-Петербург, 7-8 ноября 2020 года</t>
  </si>
  <si>
    <t>Народный жим</t>
  </si>
  <si>
    <t>Тоннаж</t>
  </si>
  <si>
    <t>Вес</t>
  </si>
  <si>
    <t>Повторы</t>
  </si>
  <si>
    <t>Кияшко Надежда</t>
  </si>
  <si>
    <t>Открытая (19.05.1994)/26</t>
  </si>
  <si>
    <t xml:space="preserve">RUS/Брянск </t>
  </si>
  <si>
    <t>Беляев Дмитрий</t>
  </si>
  <si>
    <t>Открытая (12.06.1984)/36</t>
  </si>
  <si>
    <t>104,30</t>
  </si>
  <si>
    <t xml:space="preserve">Перов П. </t>
  </si>
  <si>
    <t>Международный турнир “Мемориал памяти Константина Константинова”
WRPF Народный жим 1 вес
Санкт-Петербург, 7-8 ноября 2020 года</t>
  </si>
  <si>
    <t>Черствов Александр</t>
  </si>
  <si>
    <t>Открытая (06.03.1985)/35</t>
  </si>
  <si>
    <t>85,00</t>
  </si>
  <si>
    <t>Мешков Александр</t>
  </si>
  <si>
    <t>Мастера 40-49 (06.04.1978)/42</t>
  </si>
  <si>
    <t>93,50</t>
  </si>
  <si>
    <t>124,80</t>
  </si>
  <si>
    <t>Международный турнир “Мемориал памяти Константина Константинова”
WRPF Народный жим 1/2 веса
Санкт-Петербург, 7-8 ноября 2020 года</t>
  </si>
  <si>
    <t>Литвинцева Татьяна</t>
  </si>
  <si>
    <t>Мастера 50-59 (21.05.1966)/54</t>
  </si>
  <si>
    <t>Кузнецова Анастасия</t>
  </si>
  <si>
    <t>Открытая (08.02.1988)/32</t>
  </si>
  <si>
    <t>69,70</t>
  </si>
  <si>
    <t>Подкидышев Алексей</t>
  </si>
  <si>
    <t>Открытая (14.01.1993)/27</t>
  </si>
  <si>
    <t>70,10</t>
  </si>
  <si>
    <t xml:space="preserve">RUS/Бердск </t>
  </si>
  <si>
    <t>Киселёв Дмитрий</t>
  </si>
  <si>
    <t>Открытая (16.11.1990)/29</t>
  </si>
  <si>
    <t>75,90</t>
  </si>
  <si>
    <t xml:space="preserve">RUS/Феодосия </t>
  </si>
  <si>
    <t>ВЕСОВАЯ КАТЕГОРИЯ   100+</t>
  </si>
  <si>
    <t>Международный турнир “Мемориал памяти Константина Константинова”
WSF Подтягивания многоповторные 35 кг
Санкт-Петербург, 7-8 ноября 2020 года</t>
  </si>
  <si>
    <t>Подтягивания многоповторные</t>
  </si>
  <si>
    <t>Международный турнир “Мемориал памяти Константина Константинова”
WSF Подтягивания многоповторные 25 кг
Санкт-Петербург, 7-8 ноября 2020 года</t>
  </si>
  <si>
    <t>Надежин Михаил</t>
  </si>
  <si>
    <t>Открытая (02.10.1995)/25</t>
  </si>
  <si>
    <t>71,30</t>
  </si>
  <si>
    <t>25,0</t>
  </si>
  <si>
    <t>Международный турнир “Мемориал памяти Константина Константинова”
WSF Подтягивания многоповторные 15 кг
Санкт-Петербург, 7-8 ноября 2020 года</t>
  </si>
  <si>
    <t>Томинг Сергей</t>
  </si>
  <si>
    <t>Открытая (09.12.1968)/51</t>
  </si>
  <si>
    <t>70,50</t>
  </si>
  <si>
    <t>15,0</t>
  </si>
  <si>
    <t>Мастера 50-59 (09.12.1968)/51</t>
  </si>
  <si>
    <t>Климук Евгений</t>
  </si>
  <si>
    <t>Открытая (24.06.1984)/36</t>
  </si>
  <si>
    <t>80,80</t>
  </si>
  <si>
    <t xml:space="preserve">Рагузин М. </t>
  </si>
  <si>
    <t>Конников Станислав</t>
  </si>
  <si>
    <t>Открытая (10.08.1986)/34</t>
  </si>
  <si>
    <t>100,50</t>
  </si>
  <si>
    <t>Международный турнир “Мемориал памяти Константина Константинова”
WSF Отжимания многоповторные 50 кг
Санкт-Петербург, 7-8 ноября 2020 года</t>
  </si>
  <si>
    <t>Отжимания многоповторные</t>
  </si>
  <si>
    <t>Международный турнир “Мемориал памяти Константина Константинова”
WSF Отжимания многоповторные 35 кг
Санкт-Петербург, 7-8 ноября 2020 года</t>
  </si>
  <si>
    <t>Кузьмин Максим</t>
  </si>
  <si>
    <t>Юноши 13-19 (06.02.2001)/19</t>
  </si>
  <si>
    <t>71,20</t>
  </si>
  <si>
    <t xml:space="preserve">RUS/Буинск </t>
  </si>
  <si>
    <t>Международный турнир “Мемориал памяти Константина Константинова”
WSF Отжимания многоповторные 25 кг
Санкт-Петербург, 7-8 ноября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</si>
</sst>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8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10"/>
  <sheetViews>
    <sheetView workbookViewId="0">
      <selection sqref="A1:K2"/>
    </sheetView>
  </sheetViews>
  <sheetFormatPr baseColWidth="10" defaultColWidth="9.140625" defaultRowHeight="12.75" x14ac:dyDescent="0.2"/>
  <cols>
    <col min="1" max="1" width="7.42578125" style="4" bestFit="1" customWidth="1"/>
    <col min="2" max="2" width="19.85546875" style="4" customWidth="1"/>
    <col min="3" max="3" width="26.28515625" style="4" bestFit="1" customWidth="1"/>
    <col min="4" max="4" width="21.42578125" style="4" bestFit="1" customWidth="1"/>
    <col min="5" max="5" width="10.42578125" style="4" bestFit="1" customWidth="1"/>
    <col min="6" max="6" width="20.42578125" style="4" bestFit="1" customWidth="1"/>
    <col min="7" max="7" width="9.28515625" style="5" customWidth="1"/>
    <col min="8" max="8" width="10.42578125" style="15" customWidth="1"/>
    <col min="9" max="9" width="7.85546875" style="5" bestFit="1" customWidth="1"/>
    <col min="10" max="10" width="9.42578125" style="5" bestFit="1" customWidth="1"/>
    <col min="11" max="11" width="21" style="4" customWidth="1"/>
    <col min="12" max="16384" width="9.140625" style="3"/>
  </cols>
  <sheetData>
    <row r="1" spans="1:11" s="2" customFormat="1" ht="29.1" customHeight="1" x14ac:dyDescent="0.2">
      <c r="A1" s="27" t="s">
        <v>45</v>
      </c>
      <c r="B1" s="28"/>
      <c r="C1" s="29"/>
      <c r="D1" s="29"/>
      <c r="E1" s="29"/>
      <c r="F1" s="29"/>
      <c r="G1" s="29"/>
      <c r="H1" s="29"/>
      <c r="I1" s="29"/>
      <c r="J1" s="29"/>
      <c r="K1" s="30"/>
    </row>
    <row r="2" spans="1:11" s="2" customFormat="1" ht="62.1" customHeight="1" thickBot="1" x14ac:dyDescent="0.25">
      <c r="A2" s="31"/>
      <c r="B2" s="32"/>
      <c r="C2" s="33"/>
      <c r="D2" s="33"/>
      <c r="E2" s="33"/>
      <c r="F2" s="33"/>
      <c r="G2" s="33"/>
      <c r="H2" s="33"/>
      <c r="I2" s="33"/>
      <c r="J2" s="33"/>
      <c r="K2" s="34"/>
    </row>
    <row r="3" spans="1:11" s="1" customFormat="1" ht="12.75" customHeight="1" x14ac:dyDescent="0.2">
      <c r="A3" s="35" t="s">
        <v>0</v>
      </c>
      <c r="B3" s="19" t="s">
        <v>1</v>
      </c>
      <c r="C3" s="37" t="s">
        <v>2</v>
      </c>
      <c r="D3" s="37" t="s">
        <v>3</v>
      </c>
      <c r="E3" s="21" t="s">
        <v>44</v>
      </c>
      <c r="F3" s="21" t="s">
        <v>4</v>
      </c>
      <c r="G3" s="21" t="s">
        <v>46</v>
      </c>
      <c r="H3" s="21"/>
      <c r="I3" s="21" t="s">
        <v>47</v>
      </c>
      <c r="J3" s="21" t="s">
        <v>5</v>
      </c>
      <c r="K3" s="23" t="s">
        <v>6</v>
      </c>
    </row>
    <row r="4" spans="1:11" s="1" customFormat="1" ht="21" customHeight="1" thickBot="1" x14ac:dyDescent="0.25">
      <c r="A4" s="36"/>
      <c r="B4" s="20"/>
      <c r="C4" s="22"/>
      <c r="D4" s="22"/>
      <c r="E4" s="22"/>
      <c r="F4" s="22"/>
      <c r="G4" s="12" t="s">
        <v>48</v>
      </c>
      <c r="H4" s="13" t="s">
        <v>49</v>
      </c>
      <c r="I4" s="22"/>
      <c r="J4" s="22"/>
      <c r="K4" s="24"/>
    </row>
    <row r="5" spans="1:11" ht="15" x14ac:dyDescent="0.2">
      <c r="A5" s="25" t="s">
        <v>20</v>
      </c>
      <c r="B5" s="25"/>
      <c r="C5" s="26"/>
      <c r="D5" s="26"/>
      <c r="E5" s="26"/>
      <c r="F5" s="26"/>
      <c r="G5" s="26"/>
      <c r="H5" s="26"/>
    </row>
    <row r="6" spans="1:11" x14ac:dyDescent="0.2">
      <c r="A6" s="7" t="s">
        <v>7</v>
      </c>
      <c r="B6" s="6" t="s">
        <v>50</v>
      </c>
      <c r="C6" s="6" t="s">
        <v>51</v>
      </c>
      <c r="D6" s="6" t="s">
        <v>30</v>
      </c>
      <c r="E6" s="6" t="str">
        <f>"0,9903"</f>
        <v>0,9903</v>
      </c>
      <c r="F6" s="6" t="s">
        <v>52</v>
      </c>
      <c r="G6" s="7" t="s">
        <v>16</v>
      </c>
      <c r="H6" s="14">
        <v>15</v>
      </c>
      <c r="I6" s="7" t="str">
        <f>"900,0"</f>
        <v>900,0</v>
      </c>
      <c r="J6" s="7" t="str">
        <f>"891,2700"</f>
        <v>891,2700</v>
      </c>
      <c r="K6" s="6" t="s">
        <v>35</v>
      </c>
    </row>
    <row r="7" spans="1:11" x14ac:dyDescent="0.2">
      <c r="B7" s="4" t="s">
        <v>10</v>
      </c>
    </row>
    <row r="8" spans="1:11" ht="15" x14ac:dyDescent="0.2">
      <c r="A8" s="18" t="s">
        <v>28</v>
      </c>
      <c r="B8" s="18"/>
      <c r="C8" s="18"/>
      <c r="D8" s="18"/>
      <c r="E8" s="18"/>
      <c r="F8" s="18"/>
      <c r="G8" s="18"/>
      <c r="H8" s="18"/>
    </row>
    <row r="9" spans="1:11" x14ac:dyDescent="0.2">
      <c r="A9" s="7" t="s">
        <v>7</v>
      </c>
      <c r="B9" s="6" t="s">
        <v>53</v>
      </c>
      <c r="C9" s="6" t="s">
        <v>54</v>
      </c>
      <c r="D9" s="6" t="s">
        <v>55</v>
      </c>
      <c r="E9" s="6" t="str">
        <f>"0,5720"</f>
        <v>0,5720</v>
      </c>
      <c r="F9" s="6" t="s">
        <v>14</v>
      </c>
      <c r="G9" s="7" t="s">
        <v>17</v>
      </c>
      <c r="H9" s="14">
        <v>34</v>
      </c>
      <c r="I9" s="7" t="str">
        <f>"3570,0"</f>
        <v>3570,0</v>
      </c>
      <c r="J9" s="7" t="str">
        <f>"2042,0401"</f>
        <v>2042,0401</v>
      </c>
      <c r="K9" s="6" t="s">
        <v>56</v>
      </c>
    </row>
    <row r="10" spans="1:11" x14ac:dyDescent="0.2">
      <c r="B10" s="4" t="s">
        <v>10</v>
      </c>
    </row>
  </sheetData>
  <mergeCells count="13">
    <mergeCell ref="K3:K4"/>
    <mergeCell ref="A5:H5"/>
    <mergeCell ref="A1:K2"/>
    <mergeCell ref="A3:A4"/>
    <mergeCell ref="C3:C4"/>
    <mergeCell ref="D3:D4"/>
    <mergeCell ref="E3:E4"/>
    <mergeCell ref="F3:F4"/>
    <mergeCell ref="A8:H8"/>
    <mergeCell ref="B3:B4"/>
    <mergeCell ref="G3:H3"/>
    <mergeCell ref="I3:I4"/>
    <mergeCell ref="J3:J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K18"/>
  <sheetViews>
    <sheetView workbookViewId="0">
      <selection sqref="A1:K2"/>
    </sheetView>
  </sheetViews>
  <sheetFormatPr baseColWidth="10" defaultColWidth="9.140625" defaultRowHeight="12.75" x14ac:dyDescent="0.2"/>
  <cols>
    <col min="1" max="1" width="7.42578125" style="4" bestFit="1" customWidth="1"/>
    <col min="2" max="2" width="19.140625" style="4" bestFit="1" customWidth="1"/>
    <col min="3" max="3" width="28.42578125" style="4" bestFit="1" customWidth="1"/>
    <col min="4" max="4" width="21.42578125" style="4" bestFit="1" customWidth="1"/>
    <col min="5" max="5" width="10.42578125" style="4" bestFit="1" customWidth="1"/>
    <col min="6" max="6" width="20.42578125" style="4" bestFit="1" customWidth="1"/>
    <col min="7" max="7" width="9.7109375" style="5" customWidth="1"/>
    <col min="8" max="8" width="10.42578125" style="15" customWidth="1"/>
    <col min="9" max="9" width="7.85546875" style="5" bestFit="1" customWidth="1"/>
    <col min="10" max="10" width="9.42578125" style="5" bestFit="1" customWidth="1"/>
    <col min="11" max="11" width="21.140625" style="4" customWidth="1"/>
    <col min="12" max="16384" width="9.140625" style="3"/>
  </cols>
  <sheetData>
    <row r="1" spans="1:11" s="2" customFormat="1" ht="29.1" customHeight="1" x14ac:dyDescent="0.2">
      <c r="A1" s="27" t="s">
        <v>57</v>
      </c>
      <c r="B1" s="28"/>
      <c r="C1" s="29"/>
      <c r="D1" s="29"/>
      <c r="E1" s="29"/>
      <c r="F1" s="29"/>
      <c r="G1" s="29"/>
      <c r="H1" s="29"/>
      <c r="I1" s="29"/>
      <c r="J1" s="29"/>
      <c r="K1" s="30"/>
    </row>
    <row r="2" spans="1:11" s="2" customFormat="1" ht="62.1" customHeight="1" thickBot="1" x14ac:dyDescent="0.25">
      <c r="A2" s="31"/>
      <c r="B2" s="32"/>
      <c r="C2" s="33"/>
      <c r="D2" s="33"/>
      <c r="E2" s="33"/>
      <c r="F2" s="33"/>
      <c r="G2" s="33"/>
      <c r="H2" s="33"/>
      <c r="I2" s="33"/>
      <c r="J2" s="33"/>
      <c r="K2" s="34"/>
    </row>
    <row r="3" spans="1:11" s="1" customFormat="1" ht="12.75" customHeight="1" x14ac:dyDescent="0.2">
      <c r="A3" s="35" t="s">
        <v>0</v>
      </c>
      <c r="B3" s="19" t="s">
        <v>1</v>
      </c>
      <c r="C3" s="37" t="s">
        <v>2</v>
      </c>
      <c r="D3" s="37" t="s">
        <v>3</v>
      </c>
      <c r="E3" s="21" t="s">
        <v>44</v>
      </c>
      <c r="F3" s="21" t="s">
        <v>4</v>
      </c>
      <c r="G3" s="21" t="s">
        <v>46</v>
      </c>
      <c r="H3" s="21"/>
      <c r="I3" s="21" t="s">
        <v>47</v>
      </c>
      <c r="J3" s="21" t="s">
        <v>5</v>
      </c>
      <c r="K3" s="23" t="s">
        <v>6</v>
      </c>
    </row>
    <row r="4" spans="1:11" s="1" customFormat="1" ht="21" customHeight="1" thickBot="1" x14ac:dyDescent="0.25">
      <c r="A4" s="36"/>
      <c r="B4" s="20"/>
      <c r="C4" s="22"/>
      <c r="D4" s="22"/>
      <c r="E4" s="22"/>
      <c r="F4" s="22"/>
      <c r="G4" s="12" t="s">
        <v>48</v>
      </c>
      <c r="H4" s="13" t="s">
        <v>49</v>
      </c>
      <c r="I4" s="22"/>
      <c r="J4" s="22"/>
      <c r="K4" s="24"/>
    </row>
    <row r="5" spans="1:11" ht="15" x14ac:dyDescent="0.2">
      <c r="A5" s="25" t="s">
        <v>25</v>
      </c>
      <c r="B5" s="25"/>
      <c r="C5" s="26"/>
      <c r="D5" s="26"/>
      <c r="E5" s="26"/>
      <c r="F5" s="26"/>
      <c r="G5" s="26"/>
      <c r="H5" s="26"/>
    </row>
    <row r="6" spans="1:11" x14ac:dyDescent="0.2">
      <c r="A6" s="9" t="s">
        <v>7</v>
      </c>
      <c r="B6" s="8" t="s">
        <v>38</v>
      </c>
      <c r="C6" s="8" t="s">
        <v>39</v>
      </c>
      <c r="D6" s="8" t="s">
        <v>26</v>
      </c>
      <c r="E6" s="8" t="str">
        <f>"0,6122"</f>
        <v>0,6122</v>
      </c>
      <c r="F6" s="8" t="s">
        <v>14</v>
      </c>
      <c r="G6" s="9" t="s">
        <v>11</v>
      </c>
      <c r="H6" s="16">
        <v>32</v>
      </c>
      <c r="I6" s="9" t="str">
        <f>"2880,0"</f>
        <v>2880,0</v>
      </c>
      <c r="J6" s="9" t="str">
        <f>"1763,2799"</f>
        <v>1763,2799</v>
      </c>
      <c r="K6" s="8" t="s">
        <v>40</v>
      </c>
    </row>
    <row r="7" spans="1:11" x14ac:dyDescent="0.2">
      <c r="A7" s="11" t="s">
        <v>8</v>
      </c>
      <c r="B7" s="10" t="s">
        <v>58</v>
      </c>
      <c r="C7" s="10" t="s">
        <v>59</v>
      </c>
      <c r="D7" s="10" t="s">
        <v>60</v>
      </c>
      <c r="E7" s="10" t="str">
        <f>"0,6326"</f>
        <v>0,6326</v>
      </c>
      <c r="F7" s="10" t="s">
        <v>14</v>
      </c>
      <c r="G7" s="11" t="s">
        <v>21</v>
      </c>
      <c r="H7" s="17">
        <v>26</v>
      </c>
      <c r="I7" s="11" t="str">
        <f>"2210,0"</f>
        <v>2210,0</v>
      </c>
      <c r="J7" s="11" t="str">
        <f>"1398,0460"</f>
        <v>1398,0460</v>
      </c>
      <c r="K7" s="10" t="s">
        <v>13</v>
      </c>
    </row>
    <row r="8" spans="1:11" x14ac:dyDescent="0.2">
      <c r="B8" s="4" t="s">
        <v>10</v>
      </c>
    </row>
    <row r="9" spans="1:11" ht="15" x14ac:dyDescent="0.2">
      <c r="A9" s="18" t="s">
        <v>27</v>
      </c>
      <c r="B9" s="18"/>
      <c r="C9" s="18"/>
      <c r="D9" s="18"/>
      <c r="E9" s="18"/>
      <c r="F9" s="18"/>
      <c r="G9" s="18"/>
      <c r="H9" s="18"/>
    </row>
    <row r="10" spans="1:11" x14ac:dyDescent="0.2">
      <c r="A10" s="7" t="s">
        <v>7</v>
      </c>
      <c r="B10" s="6" t="s">
        <v>61</v>
      </c>
      <c r="C10" s="6" t="s">
        <v>62</v>
      </c>
      <c r="D10" s="6" t="s">
        <v>63</v>
      </c>
      <c r="E10" s="6" t="str">
        <f>"0,5997"</f>
        <v>0,5997</v>
      </c>
      <c r="F10" s="6" t="s">
        <v>14</v>
      </c>
      <c r="G10" s="7" t="s">
        <v>15</v>
      </c>
      <c r="H10" s="14">
        <v>20</v>
      </c>
      <c r="I10" s="7" t="str">
        <f>"1900,0"</f>
        <v>1900,0</v>
      </c>
      <c r="J10" s="7" t="str">
        <f>"1162,1217"</f>
        <v>1162,1217</v>
      </c>
      <c r="K10" s="6" t="s">
        <v>13</v>
      </c>
    </row>
    <row r="11" spans="1:11" x14ac:dyDescent="0.2">
      <c r="B11" s="4" t="s">
        <v>10</v>
      </c>
    </row>
    <row r="12" spans="1:11" ht="15" x14ac:dyDescent="0.2">
      <c r="A12" s="18" t="s">
        <v>28</v>
      </c>
      <c r="B12" s="18"/>
      <c r="C12" s="18"/>
      <c r="D12" s="18"/>
      <c r="E12" s="18"/>
      <c r="F12" s="18"/>
      <c r="G12" s="18"/>
      <c r="H12" s="18"/>
    </row>
    <row r="13" spans="1:11" x14ac:dyDescent="0.2">
      <c r="A13" s="7" t="s">
        <v>7</v>
      </c>
      <c r="B13" s="6" t="s">
        <v>31</v>
      </c>
      <c r="C13" s="6" t="s">
        <v>32</v>
      </c>
      <c r="D13" s="6" t="s">
        <v>37</v>
      </c>
      <c r="E13" s="6" t="str">
        <f>"0,5640"</f>
        <v>0,5640</v>
      </c>
      <c r="F13" s="6" t="s">
        <v>33</v>
      </c>
      <c r="G13" s="7" t="s">
        <v>19</v>
      </c>
      <c r="H13" s="14">
        <v>33</v>
      </c>
      <c r="I13" s="7" t="str">
        <f>"3630,0"</f>
        <v>3630,0</v>
      </c>
      <c r="J13" s="7" t="str">
        <f>"2047,1385"</f>
        <v>2047,1385</v>
      </c>
      <c r="K13" s="6" t="s">
        <v>34</v>
      </c>
    </row>
    <row r="14" spans="1:11" x14ac:dyDescent="0.2">
      <c r="B14" s="4" t="s">
        <v>10</v>
      </c>
    </row>
    <row r="15" spans="1:11" ht="15" x14ac:dyDescent="0.2">
      <c r="A15" s="18" t="s">
        <v>29</v>
      </c>
      <c r="B15" s="18"/>
      <c r="C15" s="18"/>
      <c r="D15" s="18"/>
      <c r="E15" s="18"/>
      <c r="F15" s="18"/>
      <c r="G15" s="18"/>
      <c r="H15" s="18"/>
    </row>
    <row r="16" spans="1:11" x14ac:dyDescent="0.2">
      <c r="A16" s="7" t="s">
        <v>7</v>
      </c>
      <c r="B16" s="6" t="s">
        <v>41</v>
      </c>
      <c r="C16" s="6" t="s">
        <v>42</v>
      </c>
      <c r="D16" s="6" t="s">
        <v>64</v>
      </c>
      <c r="E16" s="6" t="str">
        <f>"0,5457"</f>
        <v>0,5457</v>
      </c>
      <c r="F16" s="6" t="s">
        <v>43</v>
      </c>
      <c r="G16" s="7" t="s">
        <v>12</v>
      </c>
      <c r="H16" s="14">
        <v>15</v>
      </c>
      <c r="I16" s="7" t="str">
        <f>"1875,0"</f>
        <v>1875,0</v>
      </c>
      <c r="J16" s="7" t="str">
        <f>"1023,0938"</f>
        <v>1023,0938</v>
      </c>
      <c r="K16" s="6" t="s">
        <v>13</v>
      </c>
    </row>
    <row r="17" spans="2:2" x14ac:dyDescent="0.2">
      <c r="B17" s="4" t="s">
        <v>10</v>
      </c>
    </row>
    <row r="18" spans="2:2" x14ac:dyDescent="0.2">
      <c r="B18" s="4" t="s">
        <v>10</v>
      </c>
    </row>
  </sheetData>
  <mergeCells count="15">
    <mergeCell ref="I3:I4"/>
    <mergeCell ref="J3:J4"/>
    <mergeCell ref="K3:K4"/>
    <mergeCell ref="A5:H5"/>
    <mergeCell ref="A1:K2"/>
    <mergeCell ref="A3:A4"/>
    <mergeCell ref="C3:C4"/>
    <mergeCell ref="D3:D4"/>
    <mergeCell ref="E3:E4"/>
    <mergeCell ref="F3:F4"/>
    <mergeCell ref="A9:H9"/>
    <mergeCell ref="A12:H12"/>
    <mergeCell ref="A15:H15"/>
    <mergeCell ref="B3:B4"/>
    <mergeCell ref="G3:H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K10"/>
  <sheetViews>
    <sheetView workbookViewId="0">
      <selection sqref="A1:K2"/>
    </sheetView>
  </sheetViews>
  <sheetFormatPr baseColWidth="10" defaultColWidth="9.140625" defaultRowHeight="12.75" x14ac:dyDescent="0.2"/>
  <cols>
    <col min="1" max="1" width="7.42578125" style="4" bestFit="1" customWidth="1"/>
    <col min="2" max="2" width="19.85546875" style="4" bestFit="1" customWidth="1"/>
    <col min="3" max="3" width="28.42578125" style="4" bestFit="1" customWidth="1"/>
    <col min="4" max="4" width="21.42578125" style="4" bestFit="1" customWidth="1"/>
    <col min="5" max="5" width="10.42578125" style="4" bestFit="1" customWidth="1"/>
    <col min="6" max="6" width="20.42578125" style="4" bestFit="1" customWidth="1"/>
    <col min="7" max="7" width="9.28515625" style="5" customWidth="1"/>
    <col min="8" max="8" width="10.42578125" style="15" customWidth="1"/>
    <col min="9" max="9" width="7.85546875" style="5" bestFit="1" customWidth="1"/>
    <col min="10" max="10" width="9.42578125" style="5" bestFit="1" customWidth="1"/>
    <col min="11" max="11" width="18.85546875" style="4" customWidth="1"/>
    <col min="12" max="16384" width="9.140625" style="3"/>
  </cols>
  <sheetData>
    <row r="1" spans="1:11" s="2" customFormat="1" ht="29.1" customHeight="1" x14ac:dyDescent="0.2">
      <c r="A1" s="27" t="s">
        <v>65</v>
      </c>
      <c r="B1" s="28"/>
      <c r="C1" s="29"/>
      <c r="D1" s="29"/>
      <c r="E1" s="29"/>
      <c r="F1" s="29"/>
      <c r="G1" s="29"/>
      <c r="H1" s="29"/>
      <c r="I1" s="29"/>
      <c r="J1" s="29"/>
      <c r="K1" s="30"/>
    </row>
    <row r="2" spans="1:11" s="2" customFormat="1" ht="62.1" customHeight="1" thickBot="1" x14ac:dyDescent="0.25">
      <c r="A2" s="31"/>
      <c r="B2" s="32"/>
      <c r="C2" s="33"/>
      <c r="D2" s="33"/>
      <c r="E2" s="33"/>
      <c r="F2" s="33"/>
      <c r="G2" s="33"/>
      <c r="H2" s="33"/>
      <c r="I2" s="33"/>
      <c r="J2" s="33"/>
      <c r="K2" s="34"/>
    </row>
    <row r="3" spans="1:11" s="1" customFormat="1" ht="12.75" customHeight="1" x14ac:dyDescent="0.2">
      <c r="A3" s="35" t="s">
        <v>0</v>
      </c>
      <c r="B3" s="19" t="s">
        <v>1</v>
      </c>
      <c r="C3" s="37" t="s">
        <v>2</v>
      </c>
      <c r="D3" s="37" t="s">
        <v>3</v>
      </c>
      <c r="E3" s="21" t="s">
        <v>44</v>
      </c>
      <c r="F3" s="21" t="s">
        <v>4</v>
      </c>
      <c r="G3" s="21" t="s">
        <v>46</v>
      </c>
      <c r="H3" s="21"/>
      <c r="I3" s="21" t="s">
        <v>47</v>
      </c>
      <c r="J3" s="21" t="s">
        <v>5</v>
      </c>
      <c r="K3" s="23" t="s">
        <v>6</v>
      </c>
    </row>
    <row r="4" spans="1:11" s="1" customFormat="1" ht="21" customHeight="1" thickBot="1" x14ac:dyDescent="0.25">
      <c r="A4" s="36"/>
      <c r="B4" s="20"/>
      <c r="C4" s="22"/>
      <c r="D4" s="22"/>
      <c r="E4" s="22"/>
      <c r="F4" s="22"/>
      <c r="G4" s="12" t="s">
        <v>48</v>
      </c>
      <c r="H4" s="13" t="s">
        <v>49</v>
      </c>
      <c r="I4" s="22"/>
      <c r="J4" s="22"/>
      <c r="K4" s="24"/>
    </row>
    <row r="5" spans="1:11" ht="15" x14ac:dyDescent="0.2">
      <c r="A5" s="25" t="s">
        <v>22</v>
      </c>
      <c r="B5" s="25"/>
      <c r="C5" s="26"/>
      <c r="D5" s="26"/>
      <c r="E5" s="26"/>
      <c r="F5" s="26"/>
      <c r="G5" s="26"/>
      <c r="H5" s="26"/>
    </row>
    <row r="6" spans="1:11" x14ac:dyDescent="0.2">
      <c r="A6" s="7" t="s">
        <v>7</v>
      </c>
      <c r="B6" s="6" t="s">
        <v>66</v>
      </c>
      <c r="C6" s="6" t="s">
        <v>67</v>
      </c>
      <c r="D6" s="6" t="s">
        <v>36</v>
      </c>
      <c r="E6" s="6" t="str">
        <f>"0,9123"</f>
        <v>0,9123</v>
      </c>
      <c r="F6" s="6" t="s">
        <v>14</v>
      </c>
      <c r="G6" s="7" t="s">
        <v>9</v>
      </c>
      <c r="H6" s="14">
        <v>9</v>
      </c>
      <c r="I6" s="7" t="str">
        <f>"315,0"</f>
        <v>315,0</v>
      </c>
      <c r="J6" s="7" t="str">
        <f>"346,0179"</f>
        <v>346,0179</v>
      </c>
      <c r="K6" s="6" t="s">
        <v>13</v>
      </c>
    </row>
    <row r="7" spans="1:11" x14ac:dyDescent="0.2">
      <c r="B7" s="4" t="s">
        <v>10</v>
      </c>
    </row>
    <row r="8" spans="1:11" ht="15" x14ac:dyDescent="0.2">
      <c r="A8" s="18" t="s">
        <v>23</v>
      </c>
      <c r="B8" s="18"/>
      <c r="C8" s="18"/>
      <c r="D8" s="18"/>
      <c r="E8" s="18"/>
      <c r="F8" s="18"/>
      <c r="G8" s="18"/>
      <c r="H8" s="18"/>
    </row>
    <row r="9" spans="1:11" x14ac:dyDescent="0.2">
      <c r="A9" s="7" t="s">
        <v>7</v>
      </c>
      <c r="B9" s="6" t="s">
        <v>68</v>
      </c>
      <c r="C9" s="6" t="s">
        <v>69</v>
      </c>
      <c r="D9" s="6" t="s">
        <v>70</v>
      </c>
      <c r="E9" s="6" t="str">
        <f>"0,8791"</f>
        <v>0,8791</v>
      </c>
      <c r="F9" s="6" t="s">
        <v>14</v>
      </c>
      <c r="G9" s="7" t="s">
        <v>9</v>
      </c>
      <c r="H9" s="14">
        <v>50</v>
      </c>
      <c r="I9" s="7" t="str">
        <f>"1750,0"</f>
        <v>1750,0</v>
      </c>
      <c r="J9" s="7" t="str">
        <f>"1538,4250"</f>
        <v>1538,4250</v>
      </c>
      <c r="K9" s="6" t="s">
        <v>34</v>
      </c>
    </row>
    <row r="10" spans="1:11" x14ac:dyDescent="0.2">
      <c r="B10" s="4" t="s">
        <v>10</v>
      </c>
    </row>
  </sheetData>
  <mergeCells count="13">
    <mergeCell ref="K3:K4"/>
    <mergeCell ref="A5:H5"/>
    <mergeCell ref="A1:K2"/>
    <mergeCell ref="A3:A4"/>
    <mergeCell ref="C3:C4"/>
    <mergeCell ref="D3:D4"/>
    <mergeCell ref="E3:E4"/>
    <mergeCell ref="F3:F4"/>
    <mergeCell ref="A8:H8"/>
    <mergeCell ref="B3:B4"/>
    <mergeCell ref="G3:H3"/>
    <mergeCell ref="I3:I4"/>
    <mergeCell ref="J3:J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7"/>
  <sheetViews>
    <sheetView workbookViewId="0">
      <selection sqref="A1:I2"/>
    </sheetView>
  </sheetViews>
  <sheetFormatPr baseColWidth="10" defaultColWidth="9.140625" defaultRowHeight="12.75" x14ac:dyDescent="0.2"/>
  <cols>
    <col min="1" max="1" width="7.42578125" style="4" bestFit="1" customWidth="1"/>
    <col min="2" max="2" width="23.7109375" style="4" customWidth="1"/>
    <col min="3" max="3" width="26.28515625" style="4" bestFit="1" customWidth="1"/>
    <col min="4" max="4" width="21.42578125" style="4" bestFit="1" customWidth="1"/>
    <col min="5" max="5" width="15.42578125" style="4" bestFit="1" customWidth="1"/>
    <col min="6" max="6" width="15.85546875" style="5" customWidth="1"/>
    <col min="7" max="7" width="15" style="15" customWidth="1"/>
    <col min="8" max="8" width="10.7109375" style="5" customWidth="1"/>
    <col min="9" max="9" width="19.7109375" style="4" customWidth="1"/>
    <col min="10" max="16384" width="9.140625" style="3"/>
  </cols>
  <sheetData>
    <row r="1" spans="1:9" s="2" customFormat="1" ht="29.1" customHeight="1" x14ac:dyDescent="0.2">
      <c r="A1" s="27" t="s">
        <v>80</v>
      </c>
      <c r="B1" s="28"/>
      <c r="C1" s="29"/>
      <c r="D1" s="29"/>
      <c r="E1" s="29"/>
      <c r="F1" s="29"/>
      <c r="G1" s="29"/>
      <c r="H1" s="29"/>
      <c r="I1" s="30"/>
    </row>
    <row r="2" spans="1:9" s="2" customFormat="1" ht="62.1" customHeight="1" thickBot="1" x14ac:dyDescent="0.25">
      <c r="A2" s="31"/>
      <c r="B2" s="32"/>
      <c r="C2" s="33"/>
      <c r="D2" s="33"/>
      <c r="E2" s="33"/>
      <c r="F2" s="33"/>
      <c r="G2" s="33"/>
      <c r="H2" s="33"/>
      <c r="I2" s="34"/>
    </row>
    <row r="3" spans="1:9" s="1" customFormat="1" ht="12.75" customHeight="1" x14ac:dyDescent="0.2">
      <c r="A3" s="35" t="s">
        <v>0</v>
      </c>
      <c r="B3" s="19" t="s">
        <v>1</v>
      </c>
      <c r="C3" s="37" t="s">
        <v>2</v>
      </c>
      <c r="D3" s="37" t="s">
        <v>3</v>
      </c>
      <c r="E3" s="21" t="s">
        <v>4</v>
      </c>
      <c r="F3" s="21" t="s">
        <v>81</v>
      </c>
      <c r="G3" s="21"/>
      <c r="H3" s="21" t="s">
        <v>47</v>
      </c>
      <c r="I3" s="23" t="s">
        <v>6</v>
      </c>
    </row>
    <row r="4" spans="1:9" s="1" customFormat="1" ht="21" customHeight="1" thickBot="1" x14ac:dyDescent="0.25">
      <c r="A4" s="36"/>
      <c r="B4" s="20"/>
      <c r="C4" s="22"/>
      <c r="D4" s="22"/>
      <c r="E4" s="22"/>
      <c r="F4" s="12" t="s">
        <v>48</v>
      </c>
      <c r="G4" s="13" t="s">
        <v>49</v>
      </c>
      <c r="H4" s="22"/>
      <c r="I4" s="24"/>
    </row>
    <row r="5" spans="1:9" ht="15" x14ac:dyDescent="0.2">
      <c r="A5" s="25" t="s">
        <v>23</v>
      </c>
      <c r="B5" s="25"/>
      <c r="C5" s="26"/>
      <c r="D5" s="26"/>
      <c r="E5" s="26"/>
      <c r="F5" s="26"/>
      <c r="G5" s="26"/>
    </row>
    <row r="6" spans="1:9" x14ac:dyDescent="0.2">
      <c r="A6" s="7" t="s">
        <v>7</v>
      </c>
      <c r="B6" s="6" t="s">
        <v>71</v>
      </c>
      <c r="C6" s="6" t="s">
        <v>72</v>
      </c>
      <c r="D6" s="6" t="s">
        <v>73</v>
      </c>
      <c r="E6" s="6" t="s">
        <v>74</v>
      </c>
      <c r="F6" s="7" t="s">
        <v>9</v>
      </c>
      <c r="G6" s="14">
        <v>14</v>
      </c>
      <c r="H6" s="7" t="str">
        <f>"490,0"</f>
        <v>490,0</v>
      </c>
      <c r="I6" s="6" t="s">
        <v>13</v>
      </c>
    </row>
    <row r="7" spans="1:9" x14ac:dyDescent="0.2">
      <c r="B7" s="4" t="s">
        <v>10</v>
      </c>
    </row>
  </sheetData>
  <mergeCells count="10">
    <mergeCell ref="A5:G5"/>
    <mergeCell ref="B3:B4"/>
    <mergeCell ref="A1:I2"/>
    <mergeCell ref="A3:A4"/>
    <mergeCell ref="C3:C4"/>
    <mergeCell ref="D3:D4"/>
    <mergeCell ref="E3:E4"/>
    <mergeCell ref="F3:G3"/>
    <mergeCell ref="H3:H4"/>
    <mergeCell ref="I3:I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8"/>
  <sheetViews>
    <sheetView workbookViewId="0">
      <selection sqref="A1:I2"/>
    </sheetView>
  </sheetViews>
  <sheetFormatPr baseColWidth="10" defaultColWidth="9.140625" defaultRowHeight="12.75" x14ac:dyDescent="0.2"/>
  <cols>
    <col min="1" max="1" width="7.42578125" style="4" bestFit="1" customWidth="1"/>
    <col min="2" max="2" width="21.28515625" style="4" customWidth="1"/>
    <col min="3" max="3" width="26.28515625" style="4" bestFit="1" customWidth="1"/>
    <col min="4" max="4" width="21.42578125" style="4" bestFit="1" customWidth="1"/>
    <col min="5" max="5" width="20.42578125" style="4" bestFit="1" customWidth="1"/>
    <col min="6" max="6" width="13.85546875" style="5" customWidth="1"/>
    <col min="7" max="7" width="16.85546875" style="15" customWidth="1"/>
    <col min="8" max="8" width="7.85546875" style="5" bestFit="1" customWidth="1"/>
    <col min="9" max="9" width="19.42578125" style="4" customWidth="1"/>
    <col min="10" max="16384" width="9.140625" style="3"/>
  </cols>
  <sheetData>
    <row r="1" spans="1:9" s="2" customFormat="1" ht="29.1" customHeight="1" x14ac:dyDescent="0.2">
      <c r="A1" s="27" t="s">
        <v>82</v>
      </c>
      <c r="B1" s="28"/>
      <c r="C1" s="29"/>
      <c r="D1" s="29"/>
      <c r="E1" s="29"/>
      <c r="F1" s="29"/>
      <c r="G1" s="29"/>
      <c r="H1" s="29"/>
      <c r="I1" s="30"/>
    </row>
    <row r="2" spans="1:9" s="2" customFormat="1" ht="62.1" customHeight="1" thickBot="1" x14ac:dyDescent="0.25">
      <c r="A2" s="31"/>
      <c r="B2" s="32"/>
      <c r="C2" s="33"/>
      <c r="D2" s="33"/>
      <c r="E2" s="33"/>
      <c r="F2" s="33"/>
      <c r="G2" s="33"/>
      <c r="H2" s="33"/>
      <c r="I2" s="34"/>
    </row>
    <row r="3" spans="1:9" s="1" customFormat="1" ht="12.75" customHeight="1" x14ac:dyDescent="0.2">
      <c r="A3" s="35" t="s">
        <v>0</v>
      </c>
      <c r="B3" s="19" t="s">
        <v>1</v>
      </c>
      <c r="C3" s="37" t="s">
        <v>2</v>
      </c>
      <c r="D3" s="37" t="s">
        <v>3</v>
      </c>
      <c r="E3" s="21" t="s">
        <v>4</v>
      </c>
      <c r="F3" s="21" t="s">
        <v>81</v>
      </c>
      <c r="G3" s="21"/>
      <c r="H3" s="21" t="s">
        <v>47</v>
      </c>
      <c r="I3" s="23" t="s">
        <v>6</v>
      </c>
    </row>
    <row r="4" spans="1:9" s="1" customFormat="1" ht="21" customHeight="1" thickBot="1" x14ac:dyDescent="0.25">
      <c r="A4" s="36"/>
      <c r="B4" s="20"/>
      <c r="C4" s="22"/>
      <c r="D4" s="22"/>
      <c r="E4" s="22"/>
      <c r="F4" s="12" t="s">
        <v>48</v>
      </c>
      <c r="G4" s="13" t="s">
        <v>49</v>
      </c>
      <c r="H4" s="22"/>
      <c r="I4" s="24"/>
    </row>
    <row r="5" spans="1:9" ht="15" x14ac:dyDescent="0.2">
      <c r="A5" s="25" t="s">
        <v>23</v>
      </c>
      <c r="B5" s="25"/>
      <c r="C5" s="26"/>
      <c r="D5" s="26"/>
      <c r="E5" s="26"/>
      <c r="F5" s="26"/>
      <c r="G5" s="26"/>
    </row>
    <row r="6" spans="1:9" x14ac:dyDescent="0.2">
      <c r="A6" s="7" t="s">
        <v>7</v>
      </c>
      <c r="B6" s="6" t="s">
        <v>83</v>
      </c>
      <c r="C6" s="6" t="s">
        <v>84</v>
      </c>
      <c r="D6" s="6" t="s">
        <v>85</v>
      </c>
      <c r="E6" s="6" t="s">
        <v>14</v>
      </c>
      <c r="F6" s="7" t="s">
        <v>86</v>
      </c>
      <c r="G6" s="14">
        <v>19</v>
      </c>
      <c r="H6" s="7" t="str">
        <f>"475,0"</f>
        <v>475,0</v>
      </c>
      <c r="I6" s="6" t="s">
        <v>13</v>
      </c>
    </row>
    <row r="7" spans="1:9" x14ac:dyDescent="0.2">
      <c r="B7" s="4" t="s">
        <v>10</v>
      </c>
    </row>
    <row r="8" spans="1:9" x14ac:dyDescent="0.2">
      <c r="B8" s="4" t="s">
        <v>10</v>
      </c>
    </row>
  </sheetData>
  <mergeCells count="10">
    <mergeCell ref="A5:G5"/>
    <mergeCell ref="B3:B4"/>
    <mergeCell ref="A1:I2"/>
    <mergeCell ref="A3:A4"/>
    <mergeCell ref="C3:C4"/>
    <mergeCell ref="D3:D4"/>
    <mergeCell ref="E3:E4"/>
    <mergeCell ref="F3:G3"/>
    <mergeCell ref="H3:H4"/>
    <mergeCell ref="I3:I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16"/>
  <sheetViews>
    <sheetView workbookViewId="0">
      <selection sqref="A1:I2"/>
    </sheetView>
  </sheetViews>
  <sheetFormatPr baseColWidth="10" defaultColWidth="9.140625" defaultRowHeight="12.75" x14ac:dyDescent="0.2"/>
  <cols>
    <col min="1" max="1" width="7.42578125" style="4" bestFit="1" customWidth="1"/>
    <col min="2" max="2" width="24.28515625" style="4" customWidth="1"/>
    <col min="3" max="3" width="28.42578125" style="4" bestFit="1" customWidth="1"/>
    <col min="4" max="4" width="21.42578125" style="4" bestFit="1" customWidth="1"/>
    <col min="5" max="5" width="24.7109375" style="4" customWidth="1"/>
    <col min="6" max="6" width="15" style="5" customWidth="1"/>
    <col min="7" max="7" width="17" style="15" customWidth="1"/>
    <col min="8" max="8" width="7.85546875" style="5" bestFit="1" customWidth="1"/>
    <col min="9" max="9" width="20.28515625" style="4" customWidth="1"/>
    <col min="10" max="16384" width="9.140625" style="3"/>
  </cols>
  <sheetData>
    <row r="1" spans="1:9" s="2" customFormat="1" ht="29.1" customHeight="1" x14ac:dyDescent="0.2">
      <c r="A1" s="27" t="s">
        <v>87</v>
      </c>
      <c r="B1" s="28"/>
      <c r="C1" s="29"/>
      <c r="D1" s="29"/>
      <c r="E1" s="29"/>
      <c r="F1" s="29"/>
      <c r="G1" s="29"/>
      <c r="H1" s="29"/>
      <c r="I1" s="30"/>
    </row>
    <row r="2" spans="1:9" s="2" customFormat="1" ht="62.1" customHeight="1" thickBot="1" x14ac:dyDescent="0.25">
      <c r="A2" s="31"/>
      <c r="B2" s="32"/>
      <c r="C2" s="33"/>
      <c r="D2" s="33"/>
      <c r="E2" s="33"/>
      <c r="F2" s="33"/>
      <c r="G2" s="33"/>
      <c r="H2" s="33"/>
      <c r="I2" s="34"/>
    </row>
    <row r="3" spans="1:9" s="1" customFormat="1" ht="12.75" customHeight="1" x14ac:dyDescent="0.2">
      <c r="A3" s="35" t="s">
        <v>0</v>
      </c>
      <c r="B3" s="19" t="s">
        <v>1</v>
      </c>
      <c r="C3" s="37" t="s">
        <v>2</v>
      </c>
      <c r="D3" s="37" t="s">
        <v>3</v>
      </c>
      <c r="E3" s="21" t="s">
        <v>4</v>
      </c>
      <c r="F3" s="21" t="s">
        <v>81</v>
      </c>
      <c r="G3" s="21"/>
      <c r="H3" s="21" t="s">
        <v>47</v>
      </c>
      <c r="I3" s="23" t="s">
        <v>6</v>
      </c>
    </row>
    <row r="4" spans="1:9" s="1" customFormat="1" ht="21" customHeight="1" thickBot="1" x14ac:dyDescent="0.25">
      <c r="A4" s="36"/>
      <c r="B4" s="20"/>
      <c r="C4" s="22"/>
      <c r="D4" s="22"/>
      <c r="E4" s="22"/>
      <c r="F4" s="12" t="s">
        <v>48</v>
      </c>
      <c r="G4" s="13" t="s">
        <v>49</v>
      </c>
      <c r="H4" s="22"/>
      <c r="I4" s="24"/>
    </row>
    <row r="5" spans="1:9" ht="15" x14ac:dyDescent="0.2">
      <c r="A5" s="25" t="s">
        <v>23</v>
      </c>
      <c r="B5" s="25"/>
      <c r="C5" s="26"/>
      <c r="D5" s="26"/>
      <c r="E5" s="26"/>
      <c r="F5" s="26"/>
      <c r="G5" s="26"/>
    </row>
    <row r="6" spans="1:9" x14ac:dyDescent="0.2">
      <c r="A6" s="9" t="s">
        <v>7</v>
      </c>
      <c r="B6" s="8" t="s">
        <v>88</v>
      </c>
      <c r="C6" s="8" t="s">
        <v>89</v>
      </c>
      <c r="D6" s="8" t="s">
        <v>90</v>
      </c>
      <c r="E6" s="8" t="s">
        <v>14</v>
      </c>
      <c r="F6" s="9" t="s">
        <v>91</v>
      </c>
      <c r="G6" s="16">
        <v>18</v>
      </c>
      <c r="H6" s="9" t="str">
        <f>"270,0"</f>
        <v>270,0</v>
      </c>
      <c r="I6" s="8" t="s">
        <v>13</v>
      </c>
    </row>
    <row r="7" spans="1:9" x14ac:dyDescent="0.2">
      <c r="A7" s="11" t="s">
        <v>7</v>
      </c>
      <c r="B7" s="10" t="s">
        <v>88</v>
      </c>
      <c r="C7" s="10" t="s">
        <v>92</v>
      </c>
      <c r="D7" s="10" t="s">
        <v>90</v>
      </c>
      <c r="E7" s="10" t="s">
        <v>14</v>
      </c>
      <c r="F7" s="11" t="s">
        <v>91</v>
      </c>
      <c r="G7" s="17">
        <v>18</v>
      </c>
      <c r="H7" s="11" t="str">
        <f>"270,0"</f>
        <v>270,0</v>
      </c>
      <c r="I7" s="10" t="s">
        <v>13</v>
      </c>
    </row>
    <row r="8" spans="1:9" x14ac:dyDescent="0.2">
      <c r="B8" s="4" t="s">
        <v>10</v>
      </c>
    </row>
    <row r="9" spans="1:9" ht="15" x14ac:dyDescent="0.2">
      <c r="A9" s="18" t="s">
        <v>24</v>
      </c>
      <c r="B9" s="18"/>
      <c r="C9" s="18"/>
      <c r="D9" s="18"/>
      <c r="E9" s="18"/>
      <c r="F9" s="18"/>
      <c r="G9" s="18"/>
    </row>
    <row r="10" spans="1:9" x14ac:dyDescent="0.2">
      <c r="A10" s="9" t="s">
        <v>7</v>
      </c>
      <c r="B10" s="8" t="s">
        <v>75</v>
      </c>
      <c r="C10" s="8" t="s">
        <v>76</v>
      </c>
      <c r="D10" s="8" t="s">
        <v>77</v>
      </c>
      <c r="E10" s="8" t="s">
        <v>78</v>
      </c>
      <c r="F10" s="9" t="s">
        <v>91</v>
      </c>
      <c r="G10" s="16">
        <v>22</v>
      </c>
      <c r="H10" s="9" t="str">
        <f>"330,0"</f>
        <v>330,0</v>
      </c>
      <c r="I10" s="8" t="s">
        <v>13</v>
      </c>
    </row>
    <row r="11" spans="1:9" x14ac:dyDescent="0.2">
      <c r="A11" s="11" t="s">
        <v>8</v>
      </c>
      <c r="B11" s="10" t="s">
        <v>93</v>
      </c>
      <c r="C11" s="10" t="s">
        <v>94</v>
      </c>
      <c r="D11" s="10" t="s">
        <v>95</v>
      </c>
      <c r="E11" s="10" t="s">
        <v>14</v>
      </c>
      <c r="F11" s="11" t="s">
        <v>91</v>
      </c>
      <c r="G11" s="17">
        <v>20</v>
      </c>
      <c r="H11" s="11" t="str">
        <f>"300,0"</f>
        <v>300,0</v>
      </c>
      <c r="I11" s="10" t="s">
        <v>96</v>
      </c>
    </row>
    <row r="12" spans="1:9" x14ac:dyDescent="0.2">
      <c r="B12" s="4" t="s">
        <v>10</v>
      </c>
    </row>
    <row r="13" spans="1:9" ht="15" x14ac:dyDescent="0.2">
      <c r="A13" s="18" t="s">
        <v>79</v>
      </c>
      <c r="B13" s="18"/>
      <c r="C13" s="18"/>
      <c r="D13" s="18"/>
      <c r="E13" s="18"/>
      <c r="F13" s="18"/>
      <c r="G13" s="18"/>
    </row>
    <row r="14" spans="1:9" x14ac:dyDescent="0.2">
      <c r="A14" s="7" t="s">
        <v>7</v>
      </c>
      <c r="B14" s="6" t="s">
        <v>97</v>
      </c>
      <c r="C14" s="6" t="s">
        <v>98</v>
      </c>
      <c r="D14" s="6" t="s">
        <v>99</v>
      </c>
      <c r="E14" s="6" t="s">
        <v>14</v>
      </c>
      <c r="F14" s="7" t="s">
        <v>91</v>
      </c>
      <c r="G14" s="14">
        <v>13</v>
      </c>
      <c r="H14" s="7" t="str">
        <f>"195,0"</f>
        <v>195,0</v>
      </c>
      <c r="I14" s="6" t="s">
        <v>13</v>
      </c>
    </row>
    <row r="15" spans="1:9" x14ac:dyDescent="0.2">
      <c r="B15" s="4" t="s">
        <v>10</v>
      </c>
    </row>
    <row r="16" spans="1:9" x14ac:dyDescent="0.2">
      <c r="B16" s="4" t="s">
        <v>10</v>
      </c>
    </row>
  </sheetData>
  <mergeCells count="12">
    <mergeCell ref="I3:I4"/>
    <mergeCell ref="A5:G5"/>
    <mergeCell ref="A1:I2"/>
    <mergeCell ref="A3:A4"/>
    <mergeCell ref="C3:C4"/>
    <mergeCell ref="D3:D4"/>
    <mergeCell ref="E3:E4"/>
    <mergeCell ref="A9:G9"/>
    <mergeCell ref="A13:G13"/>
    <mergeCell ref="B3:B4"/>
    <mergeCell ref="F3:G3"/>
    <mergeCell ref="H3:H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7"/>
  <sheetViews>
    <sheetView workbookViewId="0">
      <selection sqref="A1:I2"/>
    </sheetView>
  </sheetViews>
  <sheetFormatPr baseColWidth="10" defaultColWidth="9.140625" defaultRowHeight="12.75" x14ac:dyDescent="0.2"/>
  <cols>
    <col min="1" max="1" width="7.42578125" style="4" bestFit="1" customWidth="1"/>
    <col min="2" max="2" width="20.28515625" style="4" bestFit="1" customWidth="1"/>
    <col min="3" max="3" width="26.28515625" style="4" bestFit="1" customWidth="1"/>
    <col min="4" max="4" width="21.42578125" style="4" bestFit="1" customWidth="1"/>
    <col min="5" max="5" width="21.42578125" style="4" customWidth="1"/>
    <col min="6" max="6" width="13.28515625" style="5" customWidth="1"/>
    <col min="7" max="7" width="17.28515625" style="15" customWidth="1"/>
    <col min="8" max="8" width="7.85546875" style="5" bestFit="1" customWidth="1"/>
    <col min="9" max="9" width="22.140625" style="4" customWidth="1"/>
    <col min="10" max="16384" width="9.140625" style="3"/>
  </cols>
  <sheetData>
    <row r="1" spans="1:9" s="2" customFormat="1" ht="29.1" customHeight="1" x14ac:dyDescent="0.2">
      <c r="A1" s="27" t="s">
        <v>100</v>
      </c>
      <c r="B1" s="28"/>
      <c r="C1" s="29"/>
      <c r="D1" s="29"/>
      <c r="E1" s="29"/>
      <c r="F1" s="29"/>
      <c r="G1" s="29"/>
      <c r="H1" s="29"/>
      <c r="I1" s="30"/>
    </row>
    <row r="2" spans="1:9" s="2" customFormat="1" ht="62.1" customHeight="1" thickBot="1" x14ac:dyDescent="0.25">
      <c r="A2" s="31"/>
      <c r="B2" s="32"/>
      <c r="C2" s="33"/>
      <c r="D2" s="33"/>
      <c r="E2" s="33"/>
      <c r="F2" s="33"/>
      <c r="G2" s="33"/>
      <c r="H2" s="33"/>
      <c r="I2" s="34"/>
    </row>
    <row r="3" spans="1:9" s="1" customFormat="1" ht="12.75" customHeight="1" x14ac:dyDescent="0.2">
      <c r="A3" s="35" t="s">
        <v>0</v>
      </c>
      <c r="B3" s="19" t="s">
        <v>1</v>
      </c>
      <c r="C3" s="37" t="s">
        <v>2</v>
      </c>
      <c r="D3" s="37" t="s">
        <v>3</v>
      </c>
      <c r="E3" s="21" t="s">
        <v>4</v>
      </c>
      <c r="F3" s="21" t="s">
        <v>101</v>
      </c>
      <c r="G3" s="21"/>
      <c r="H3" s="21" t="s">
        <v>47</v>
      </c>
      <c r="I3" s="23" t="s">
        <v>6</v>
      </c>
    </row>
    <row r="4" spans="1:9" s="1" customFormat="1" ht="21" customHeight="1" thickBot="1" x14ac:dyDescent="0.25">
      <c r="A4" s="36"/>
      <c r="B4" s="20"/>
      <c r="C4" s="22"/>
      <c r="D4" s="22"/>
      <c r="E4" s="22"/>
      <c r="F4" s="12" t="s">
        <v>48</v>
      </c>
      <c r="G4" s="13" t="s">
        <v>49</v>
      </c>
      <c r="H4" s="22"/>
      <c r="I4" s="24"/>
    </row>
    <row r="5" spans="1:9" ht="15" x14ac:dyDescent="0.2">
      <c r="A5" s="25" t="s">
        <v>23</v>
      </c>
      <c r="B5" s="25"/>
      <c r="C5" s="26"/>
      <c r="D5" s="26"/>
      <c r="E5" s="26"/>
      <c r="F5" s="26"/>
      <c r="G5" s="26"/>
    </row>
    <row r="6" spans="1:9" x14ac:dyDescent="0.2">
      <c r="A6" s="7" t="s">
        <v>7</v>
      </c>
      <c r="B6" s="6" t="s">
        <v>71</v>
      </c>
      <c r="C6" s="6" t="s">
        <v>72</v>
      </c>
      <c r="D6" s="6" t="s">
        <v>73</v>
      </c>
      <c r="E6" s="6" t="s">
        <v>74</v>
      </c>
      <c r="F6" s="7" t="s">
        <v>18</v>
      </c>
      <c r="G6" s="14">
        <v>18</v>
      </c>
      <c r="H6" s="7" t="str">
        <f>"900,0"</f>
        <v>900,0</v>
      </c>
      <c r="I6" s="6" t="s">
        <v>13</v>
      </c>
    </row>
    <row r="7" spans="1:9" x14ac:dyDescent="0.2">
      <c r="B7" s="4" t="s">
        <v>10</v>
      </c>
    </row>
  </sheetData>
  <mergeCells count="10">
    <mergeCell ref="A5:G5"/>
    <mergeCell ref="B3:B4"/>
    <mergeCell ref="A1:I2"/>
    <mergeCell ref="A3:A4"/>
    <mergeCell ref="C3:C4"/>
    <mergeCell ref="D3:D4"/>
    <mergeCell ref="E3:E4"/>
    <mergeCell ref="F3:G3"/>
    <mergeCell ref="H3:H4"/>
    <mergeCell ref="I3:I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8"/>
  <sheetViews>
    <sheetView workbookViewId="0">
      <selection sqref="A1:I2"/>
    </sheetView>
  </sheetViews>
  <sheetFormatPr baseColWidth="10" defaultColWidth="9.140625" defaultRowHeight="12.75" x14ac:dyDescent="0.2"/>
  <cols>
    <col min="1" max="1" width="7.42578125" style="4" bestFit="1" customWidth="1"/>
    <col min="2" max="2" width="20.7109375" style="4" customWidth="1"/>
    <col min="3" max="3" width="27.7109375" style="4" bestFit="1" customWidth="1"/>
    <col min="4" max="4" width="21.42578125" style="4" bestFit="1" customWidth="1"/>
    <col min="5" max="5" width="19.7109375" style="4" customWidth="1"/>
    <col min="6" max="6" width="14.28515625" style="5" customWidth="1"/>
    <col min="7" max="7" width="17.28515625" style="15" customWidth="1"/>
    <col min="8" max="8" width="9.28515625" style="5" customWidth="1"/>
    <col min="9" max="9" width="19.85546875" style="4" customWidth="1"/>
    <col min="10" max="16384" width="9.140625" style="3"/>
  </cols>
  <sheetData>
    <row r="1" spans="1:9" s="2" customFormat="1" ht="29.1" customHeight="1" x14ac:dyDescent="0.2">
      <c r="A1" s="27" t="s">
        <v>102</v>
      </c>
      <c r="B1" s="28"/>
      <c r="C1" s="29"/>
      <c r="D1" s="29"/>
      <c r="E1" s="29"/>
      <c r="F1" s="29"/>
      <c r="G1" s="29"/>
      <c r="H1" s="29"/>
      <c r="I1" s="30"/>
    </row>
    <row r="2" spans="1:9" s="2" customFormat="1" ht="62.1" customHeight="1" thickBot="1" x14ac:dyDescent="0.25">
      <c r="A2" s="31"/>
      <c r="B2" s="32"/>
      <c r="C2" s="33"/>
      <c r="D2" s="33"/>
      <c r="E2" s="33"/>
      <c r="F2" s="33"/>
      <c r="G2" s="33"/>
      <c r="H2" s="33"/>
      <c r="I2" s="34"/>
    </row>
    <row r="3" spans="1:9" s="1" customFormat="1" ht="12.75" customHeight="1" x14ac:dyDescent="0.2">
      <c r="A3" s="35" t="s">
        <v>0</v>
      </c>
      <c r="B3" s="19" t="s">
        <v>1</v>
      </c>
      <c r="C3" s="37" t="s">
        <v>2</v>
      </c>
      <c r="D3" s="37" t="s">
        <v>3</v>
      </c>
      <c r="E3" s="21" t="s">
        <v>4</v>
      </c>
      <c r="F3" s="21" t="s">
        <v>101</v>
      </c>
      <c r="G3" s="21"/>
      <c r="H3" s="21" t="s">
        <v>47</v>
      </c>
      <c r="I3" s="23" t="s">
        <v>6</v>
      </c>
    </row>
    <row r="4" spans="1:9" s="1" customFormat="1" ht="21" customHeight="1" thickBot="1" x14ac:dyDescent="0.25">
      <c r="A4" s="36"/>
      <c r="B4" s="20"/>
      <c r="C4" s="22"/>
      <c r="D4" s="22"/>
      <c r="E4" s="22"/>
      <c r="F4" s="12" t="s">
        <v>48</v>
      </c>
      <c r="G4" s="13" t="s">
        <v>49</v>
      </c>
      <c r="H4" s="22"/>
      <c r="I4" s="24"/>
    </row>
    <row r="5" spans="1:9" ht="15" x14ac:dyDescent="0.2">
      <c r="A5" s="25" t="s">
        <v>23</v>
      </c>
      <c r="B5" s="25"/>
      <c r="C5" s="26"/>
      <c r="D5" s="26"/>
      <c r="E5" s="26"/>
      <c r="F5" s="26"/>
      <c r="G5" s="26"/>
    </row>
    <row r="6" spans="1:9" x14ac:dyDescent="0.2">
      <c r="A6" s="7" t="s">
        <v>7</v>
      </c>
      <c r="B6" s="6" t="s">
        <v>103</v>
      </c>
      <c r="C6" s="6" t="s">
        <v>104</v>
      </c>
      <c r="D6" s="6" t="s">
        <v>105</v>
      </c>
      <c r="E6" s="6" t="s">
        <v>106</v>
      </c>
      <c r="F6" s="7" t="s">
        <v>9</v>
      </c>
      <c r="G6" s="14">
        <v>27</v>
      </c>
      <c r="H6" s="7" t="str">
        <f>"945,0"</f>
        <v>945,0</v>
      </c>
      <c r="I6" s="6" t="s">
        <v>13</v>
      </c>
    </row>
    <row r="7" spans="1:9" x14ac:dyDescent="0.2">
      <c r="B7" s="4" t="s">
        <v>10</v>
      </c>
    </row>
    <row r="8" spans="1:9" x14ac:dyDescent="0.2">
      <c r="B8" s="4" t="s">
        <v>10</v>
      </c>
    </row>
  </sheetData>
  <mergeCells count="10">
    <mergeCell ref="A5:G5"/>
    <mergeCell ref="B3:B4"/>
    <mergeCell ref="A1:I2"/>
    <mergeCell ref="A3:A4"/>
    <mergeCell ref="C3:C4"/>
    <mergeCell ref="D3:D4"/>
    <mergeCell ref="E3:E4"/>
    <mergeCell ref="F3:G3"/>
    <mergeCell ref="H3:H4"/>
    <mergeCell ref="I3:I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7"/>
  <sheetViews>
    <sheetView tabSelected="1" workbookViewId="0">
      <selection sqref="A1:I2"/>
    </sheetView>
  </sheetViews>
  <sheetFormatPr baseColWidth="10" defaultColWidth="9.140625" defaultRowHeight="12.75" x14ac:dyDescent="0.2"/>
  <cols>
    <col min="1" max="1" width="7.42578125" style="4" bestFit="1" customWidth="1"/>
    <col min="2" max="2" width="21.140625" style="4" customWidth="1"/>
    <col min="3" max="3" width="26.28515625" style="4" bestFit="1" customWidth="1"/>
    <col min="4" max="4" width="21.42578125" style="4" bestFit="1" customWidth="1"/>
    <col min="5" max="5" width="22" style="4" customWidth="1"/>
    <col min="6" max="6" width="12.140625" style="5" customWidth="1"/>
    <col min="7" max="7" width="16.140625" style="5" customWidth="1"/>
    <col min="8" max="8" width="9.42578125" style="5" customWidth="1"/>
    <col min="9" max="9" width="19.42578125" style="4" customWidth="1"/>
    <col min="10" max="16384" width="9.140625" style="3"/>
  </cols>
  <sheetData>
    <row r="1" spans="1:9" s="2" customFormat="1" ht="29.1" customHeight="1" x14ac:dyDescent="0.2">
      <c r="A1" s="27" t="s">
        <v>107</v>
      </c>
      <c r="B1" s="28"/>
      <c r="C1" s="29"/>
      <c r="D1" s="29"/>
      <c r="E1" s="29"/>
      <c r="F1" s="29"/>
      <c r="G1" s="29"/>
      <c r="H1" s="29"/>
      <c r="I1" s="30"/>
    </row>
    <row r="2" spans="1:9" s="2" customFormat="1" ht="62.1" customHeight="1" thickBot="1" x14ac:dyDescent="0.25">
      <c r="A2" s="31"/>
      <c r="B2" s="32"/>
      <c r="C2" s="33"/>
      <c r="D2" s="33"/>
      <c r="E2" s="33"/>
      <c r="F2" s="33"/>
      <c r="G2" s="33"/>
      <c r="H2" s="33"/>
      <c r="I2" s="34"/>
    </row>
    <row r="3" spans="1:9" s="1" customFormat="1" ht="12.75" customHeight="1" x14ac:dyDescent="0.2">
      <c r="A3" s="35" t="s">
        <v>0</v>
      </c>
      <c r="B3" s="19" t="s">
        <v>1</v>
      </c>
      <c r="C3" s="37" t="s">
        <v>2</v>
      </c>
      <c r="D3" s="37" t="s">
        <v>3</v>
      </c>
      <c r="E3" s="21" t="s">
        <v>4</v>
      </c>
      <c r="F3" s="21" t="s">
        <v>101</v>
      </c>
      <c r="G3" s="21"/>
      <c r="H3" s="21" t="s">
        <v>47</v>
      </c>
      <c r="I3" s="23" t="s">
        <v>6</v>
      </c>
    </row>
    <row r="4" spans="1:9" s="1" customFormat="1" ht="21" customHeight="1" thickBot="1" x14ac:dyDescent="0.25">
      <c r="A4" s="36"/>
      <c r="B4" s="20"/>
      <c r="C4" s="22"/>
      <c r="D4" s="22"/>
      <c r="E4" s="22"/>
      <c r="F4" s="12" t="s">
        <v>48</v>
      </c>
      <c r="G4" s="12" t="s">
        <v>49</v>
      </c>
      <c r="H4" s="22"/>
      <c r="I4" s="24"/>
    </row>
    <row r="5" spans="1:9" ht="15" x14ac:dyDescent="0.2">
      <c r="A5" s="25" t="s">
        <v>23</v>
      </c>
      <c r="B5" s="25"/>
      <c r="C5" s="26"/>
      <c r="D5" s="26"/>
      <c r="E5" s="26"/>
      <c r="F5" s="26"/>
      <c r="G5" s="26"/>
    </row>
    <row r="6" spans="1:9" x14ac:dyDescent="0.2">
      <c r="A6" s="7" t="s">
        <v>7</v>
      </c>
      <c r="B6" s="6" t="s">
        <v>83</v>
      </c>
      <c r="C6" s="6" t="s">
        <v>84</v>
      </c>
      <c r="D6" s="6" t="s">
        <v>85</v>
      </c>
      <c r="E6" s="6" t="s">
        <v>14</v>
      </c>
      <c r="F6" s="7" t="s">
        <v>86</v>
      </c>
      <c r="G6" s="14">
        <v>25</v>
      </c>
      <c r="H6" s="7" t="str">
        <f>"625,0"</f>
        <v>625,0</v>
      </c>
      <c r="I6" s="6" t="s">
        <v>13</v>
      </c>
    </row>
    <row r="7" spans="1:9" x14ac:dyDescent="0.2">
      <c r="B7" s="4" t="s">
        <v>10</v>
      </c>
    </row>
  </sheetData>
  <mergeCells count="10">
    <mergeCell ref="A5:G5"/>
    <mergeCell ref="B3:B4"/>
    <mergeCell ref="A1:I2"/>
    <mergeCell ref="A3:A4"/>
    <mergeCell ref="C3:C4"/>
    <mergeCell ref="D3:D4"/>
    <mergeCell ref="E3:E4"/>
    <mergeCell ref="F3:G3"/>
    <mergeCell ref="H3:H4"/>
    <mergeCell ref="I3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WRPF Народный 1 вес ДК</vt:lpstr>
      <vt:lpstr>WRPF Народный 1 вес</vt:lpstr>
      <vt:lpstr>WRPF Народный 1_2 веса</vt:lpstr>
      <vt:lpstr>WSF Подтягивания мн.повт. 35кг</vt:lpstr>
      <vt:lpstr>WSF Подтягивания мн.повт. 25кг</vt:lpstr>
      <vt:lpstr>WSF Подтягивания мн.повт. 15кг</vt:lpstr>
      <vt:lpstr>WSF Отжимания мн.повт. 50кг</vt:lpstr>
      <vt:lpstr>WSF Отжимания мн.повт. 35кг</vt:lpstr>
      <vt:lpstr>WSF Отжимания мн.повт. 25кг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Pascal Girard</cp:lastModifiedBy>
  <cp:revision/>
  <dcterms:created xsi:type="dcterms:W3CDTF">2002-06-16T13:36:44Z</dcterms:created>
  <dcterms:modified xsi:type="dcterms:W3CDTF">2020-12-27T08:49:18Z</dcterms:modified>
  <cp:category/>
  <cp:contentStatus/>
</cp:coreProperties>
</file>