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emmes" sheetId="1" r:id="rId1"/>
    <sheet name="Barres poids corps" sheetId="2" r:id="rId2"/>
    <sheet name="Open-Véterans 100 kg" sheetId="3" r:id="rId3"/>
    <sheet name="Open 120 kg" sheetId="4" r:id="rId4"/>
    <sheet name="Open 150 kg" sheetId="5" r:id="rId5"/>
    <sheet name="Open 200 kg" sheetId="6" r:id="rId6"/>
    <sheet name="Tonnage" sheetId="7" r:id="rId7"/>
    <sheet name="Feuille8" sheetId="8" r:id="rId8"/>
  </sheets>
  <definedNames>
    <definedName name="Excel_BuiltIn__FilterDatabase" localSheetId="6">'Tonnage'!$A$6:$C$7</definedName>
    <definedName name="_xlnm.Print_Area" localSheetId="1">'Barres poids corps'!$A$1:$J$79</definedName>
    <definedName name="_xlnm.Print_Area" localSheetId="0">'Femmes'!$B$1:$L$14</definedName>
    <definedName name="_xlnm.Print_Area" localSheetId="3">'Open 120 kg'!$A$1:$J$27</definedName>
    <definedName name="_xlnm.Print_Area" localSheetId="5">'Open 200 kg'!$A$1:$J$20</definedName>
    <definedName name="_xlnm.Print_Area" localSheetId="2">'Open-Véterans 100 kg'!$A$1:$J$114</definedName>
    <definedName name="_xlnm.Print_Area" localSheetId="6">'Tonnage'!$A$1:$C$23</definedName>
  </definedNames>
  <calcPr fullCalcOnLoad="1"/>
</workbook>
</file>

<file path=xl/sharedStrings.xml><?xml version="1.0" encoding="utf-8"?>
<sst xmlns="http://schemas.openxmlformats.org/spreadsheetml/2006/main" count="451" uniqueCount="102">
  <si>
    <t>ASPO TOURS</t>
  </si>
  <si>
    <t>les 100 kg de Tours - 8ème édition</t>
  </si>
  <si>
    <t>FEMMES (barre au 1/2 poids de corps)</t>
  </si>
  <si>
    <t>NOM Prénom</t>
  </si>
  <si>
    <t>Née le</t>
  </si>
  <si>
    <t>Age</t>
  </si>
  <si>
    <t>Club</t>
  </si>
  <si>
    <t>Pds corps</t>
  </si>
  <si>
    <t>1/2</t>
  </si>
  <si>
    <t>Pds barre</t>
  </si>
  <si>
    <t>Rep. 
annoncées</t>
  </si>
  <si>
    <t>Rep. 
Faites</t>
  </si>
  <si>
    <t>Total
tonnage</t>
  </si>
  <si>
    <t>Place</t>
  </si>
  <si>
    <t>ANCELIN Audrey</t>
  </si>
  <si>
    <t>Club Muscu Distre</t>
  </si>
  <si>
    <t>CLIPET Laurine</t>
  </si>
  <si>
    <t>Fitness Park Angers</t>
  </si>
  <si>
    <t>CLAUZEL Maria</t>
  </si>
  <si>
    <t>Urban Gym</t>
  </si>
  <si>
    <t>SCORSAFAVA Giusi</t>
  </si>
  <si>
    <t>ASPO</t>
  </si>
  <si>
    <t>DUGOUT Nastassja</t>
  </si>
  <si>
    <t>Amazonia</t>
  </si>
  <si>
    <t>HOMMES Espoirs (-23 ans) charge au poids de corps arrondie à 2.5 kg inférieur</t>
  </si>
  <si>
    <t>Né le</t>
  </si>
  <si>
    <t>Rep.
annoncées</t>
  </si>
  <si>
    <t>Total 
tonnage</t>
  </si>
  <si>
    <t>LETHON Alexandre</t>
  </si>
  <si>
    <t>ABDEL Khaled</t>
  </si>
  <si>
    <t>MOITY Bryan</t>
  </si>
  <si>
    <t>Ambiance Muscu Brissac</t>
  </si>
  <si>
    <t>JULIEN Axel</t>
  </si>
  <si>
    <t>HOMMES Séniors (23-39 ans) charge au poids de corps arrondie à 2.5 kg inférieur</t>
  </si>
  <si>
    <t>BARBOT Lony</t>
  </si>
  <si>
    <t>DERBALI Waheb</t>
  </si>
  <si>
    <t>CHAMBAULT Aymeric</t>
  </si>
  <si>
    <t>ROCHARD Julien</t>
  </si>
  <si>
    <t>CMFG</t>
  </si>
  <si>
    <t>VANG TENG</t>
  </si>
  <si>
    <t>CHAMBAULT Wilfried</t>
  </si>
  <si>
    <t>VANG Charles</t>
  </si>
  <si>
    <t>SIONG Christophe</t>
  </si>
  <si>
    <t>DAGUENE Kévin</t>
  </si>
  <si>
    <t>AGLAE Kévin</t>
  </si>
  <si>
    <t>URVILLE Emmanuel</t>
  </si>
  <si>
    <t>JORRET Benjamin</t>
  </si>
  <si>
    <t>JORRET Guillaume</t>
  </si>
  <si>
    <t>LAMBERT Guillaume</t>
  </si>
  <si>
    <t>TAN VINOCH</t>
  </si>
  <si>
    <t>HOMMES Vétérans 1 (40-49 ans) charge au poids de corps arrondie à 2.5 kg inférieur</t>
  </si>
  <si>
    <t>MERZEREAUD Julien</t>
  </si>
  <si>
    <t>BOUMEMRI Rafik</t>
  </si>
  <si>
    <t>NOBLET  Sylvain</t>
  </si>
  <si>
    <t>POUYEZ Ludovic</t>
  </si>
  <si>
    <t>HOMMES Vétérans 2 (50-59 ans) charge au poids de corps arrondie à 2.5 kg inférieur</t>
  </si>
  <si>
    <t>PAN Fernand</t>
  </si>
  <si>
    <t>SIMOES Carlos</t>
  </si>
  <si>
    <t>PASSIN Noël</t>
  </si>
  <si>
    <t>Wake Up Brissac</t>
  </si>
  <si>
    <t>DO NASCIMENTO Fernando</t>
  </si>
  <si>
    <t>JULIEN Jean Louis</t>
  </si>
  <si>
    <t>HENRIQUES Joaquim</t>
  </si>
  <si>
    <t>HOMMES Vétérans 3 (+60 ans) charge au poids de corps arrondie à 2.5 kg inférieur</t>
  </si>
  <si>
    <t>WARCK René</t>
  </si>
  <si>
    <t>DE VASCONCELOS Antonio</t>
  </si>
  <si>
    <t>BENOIST Jacques</t>
  </si>
  <si>
    <t>Barre à 100 kg</t>
  </si>
  <si>
    <t>HOMMES Open - cat. -70 kg</t>
  </si>
  <si>
    <t>HOMMES Open - cat. -80 kg</t>
  </si>
  <si>
    <t>LAURENCE Emilien</t>
  </si>
  <si>
    <t>HOMMES Open - cat. -90 kg</t>
  </si>
  <si>
    <t>HOMMES Open - cat. +90 kg</t>
  </si>
  <si>
    <t>PINEAU Nicolas</t>
  </si>
  <si>
    <t>RICHARD Jérôme</t>
  </si>
  <si>
    <t>Distré</t>
  </si>
  <si>
    <t>HOMMES Vétérans 1 (40 à 49 ans) - cat. -75 kg</t>
  </si>
  <si>
    <t>NOBLET Sylvain</t>
  </si>
  <si>
    <t>HOMMES Vétérans 1 (40 à 49 ans) - cat. -85 kg</t>
  </si>
  <si>
    <t>HOMMES Vétérans 1 (40 à 49 ans) - cat. +85 kg</t>
  </si>
  <si>
    <t>HOMMES Vétérans 2 et 3 (50 ans et +) - cat. -75 kg</t>
  </si>
  <si>
    <t>OUKHOUYA Khalid</t>
  </si>
  <si>
    <t>HOMMES Vétérans 2 et 3 (50 ans et +) - cat. -85 kg</t>
  </si>
  <si>
    <t>HOMMES Vétérans 2 et 3 (50 ans et +) - cat. +85 kg</t>
  </si>
  <si>
    <t>JIOUAD Mohamed</t>
  </si>
  <si>
    <t>Barre à 120 kg</t>
  </si>
  <si>
    <t>HOMMES Open - cat. -75 kg</t>
  </si>
  <si>
    <t>HOMMES Open - cat. -85 kg</t>
  </si>
  <si>
    <t>Barre à 150 kg</t>
  </si>
  <si>
    <t>Barre à 200 kg</t>
  </si>
  <si>
    <t>HOMMES Open toutes catégories</t>
  </si>
  <si>
    <t>Rep.
Faites</t>
  </si>
  <si>
    <t>TONNAGE</t>
  </si>
  <si>
    <t>CLUBS</t>
  </si>
  <si>
    <t>TOTAL</t>
  </si>
  <si>
    <t>PLACE</t>
  </si>
  <si>
    <t>Club Muscu Distré</t>
  </si>
  <si>
    <t xml:space="preserve">FITNESS PARK ANGERS </t>
  </si>
  <si>
    <t>AMBIANCE MUSCU BRISSAC</t>
  </si>
  <si>
    <t>CLUB MUSCU DISTRE</t>
  </si>
  <si>
    <t>URBAN GYM</t>
  </si>
  <si>
    <t>AMAZONIA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</si>
</sst>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"/>
    <numFmt numFmtId="165" formatCode="0.0"/>
    <numFmt numFmtId="166" formatCode="dddd&quot;, &quot;mmmm\ dd&quot;, &quot;yyyy"/>
    <numFmt numFmtId="167" formatCode="mmm\-yyyy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7"/>
      <name val="Calibri"/>
      <family val="2"/>
    </font>
    <font>
      <b/>
      <sz val="12"/>
      <color indexed="12"/>
      <name val="Calibri"/>
      <family val="2"/>
    </font>
    <font>
      <b/>
      <sz val="12"/>
      <color indexed="14"/>
      <name val="Calibri"/>
      <family val="2"/>
    </font>
    <font>
      <b/>
      <sz val="12"/>
      <color indexed="52"/>
      <name val="Calibri"/>
      <family val="2"/>
    </font>
    <font>
      <sz val="11"/>
      <color indexed="12"/>
      <name val="Calibri"/>
      <family val="2"/>
    </font>
    <font>
      <sz val="11"/>
      <color indexed="8"/>
      <name val="AR ESSENCE"/>
      <family val="0"/>
    </font>
    <font>
      <sz val="11"/>
      <color indexed="1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0" borderId="0" applyNumberFormat="0" applyBorder="0" applyAlignment="0" applyProtection="0"/>
    <xf numFmtId="9" fontId="1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64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65" fontId="2" fillId="0" borderId="11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14" fontId="0" fillId="0" borderId="16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165" fontId="0" fillId="0" borderId="16" xfId="0" applyNumberFormat="1" applyBorder="1" applyAlignment="1">
      <alignment vertical="center"/>
    </xf>
    <xf numFmtId="1" fontId="0" fillId="0" borderId="17" xfId="0" applyNumberFormat="1" applyBorder="1" applyAlignment="1">
      <alignment vertical="center"/>
    </xf>
    <xf numFmtId="1" fontId="0" fillId="0" borderId="16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1" fontId="2" fillId="0" borderId="19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right" vertical="center"/>
    </xf>
    <xf numFmtId="2" fontId="0" fillId="0" borderId="20" xfId="0" applyNumberFormat="1" applyBorder="1" applyAlignment="1">
      <alignment vertical="center"/>
    </xf>
    <xf numFmtId="14" fontId="0" fillId="0" borderId="21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165" fontId="0" fillId="0" borderId="21" xfId="0" applyNumberFormat="1" applyBorder="1" applyAlignment="1">
      <alignment vertical="center"/>
    </xf>
    <xf numFmtId="1" fontId="0" fillId="0" borderId="21" xfId="0" applyNumberFormat="1" applyBorder="1" applyAlignment="1">
      <alignment vertical="center"/>
    </xf>
    <xf numFmtId="165" fontId="0" fillId="0" borderId="22" xfId="0" applyNumberFormat="1" applyBorder="1" applyAlignment="1">
      <alignment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 wrapText="1"/>
    </xf>
    <xf numFmtId="2" fontId="0" fillId="0" borderId="25" xfId="0" applyNumberFormat="1" applyBorder="1" applyAlignment="1">
      <alignment vertical="center"/>
    </xf>
    <xf numFmtId="14" fontId="0" fillId="0" borderId="26" xfId="0" applyNumberFormat="1" applyBorder="1" applyAlignment="1">
      <alignment vertical="center"/>
    </xf>
    <xf numFmtId="2" fontId="0" fillId="0" borderId="26" xfId="0" applyNumberFormat="1" applyBorder="1" applyAlignment="1">
      <alignment vertical="center"/>
    </xf>
    <xf numFmtId="165" fontId="0" fillId="0" borderId="26" xfId="0" applyNumberFormat="1" applyBorder="1" applyAlignment="1">
      <alignment vertical="center"/>
    </xf>
    <xf numFmtId="1" fontId="0" fillId="0" borderId="26" xfId="0" applyNumberFormat="1" applyBorder="1" applyAlignment="1">
      <alignment vertical="center"/>
    </xf>
    <xf numFmtId="165" fontId="0" fillId="0" borderId="27" xfId="0" applyNumberFormat="1" applyBorder="1" applyAlignment="1">
      <alignment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right" vertical="center"/>
    </xf>
    <xf numFmtId="14" fontId="0" fillId="0" borderId="17" xfId="0" applyNumberFormat="1" applyBorder="1" applyAlignment="1">
      <alignment vertical="center"/>
    </xf>
    <xf numFmtId="165" fontId="0" fillId="0" borderId="17" xfId="0" applyNumberFormat="1" applyBorder="1" applyAlignment="1">
      <alignment vertical="center"/>
    </xf>
    <xf numFmtId="2" fontId="0" fillId="0" borderId="17" xfId="0" applyNumberFormat="1" applyFont="1" applyBorder="1" applyAlignment="1">
      <alignment vertical="center"/>
    </xf>
    <xf numFmtId="2" fontId="0" fillId="0" borderId="30" xfId="0" applyNumberFormat="1" applyBorder="1" applyAlignment="1">
      <alignment vertical="center"/>
    </xf>
    <xf numFmtId="165" fontId="0" fillId="0" borderId="31" xfId="0" applyNumberFormat="1" applyBorder="1" applyAlignment="1">
      <alignment vertical="center"/>
    </xf>
    <xf numFmtId="2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65" fontId="2" fillId="0" borderId="33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4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65" fontId="0" fillId="0" borderId="14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2" fontId="12" fillId="0" borderId="0" xfId="0" applyNumberFormat="1" applyFont="1" applyAlignment="1">
      <alignment vertical="center"/>
    </xf>
    <xf numFmtId="164" fontId="0" fillId="0" borderId="26" xfId="0" applyNumberFormat="1" applyBorder="1" applyAlignment="1">
      <alignment vertical="center"/>
    </xf>
    <xf numFmtId="2" fontId="13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164" fontId="0" fillId="0" borderId="17" xfId="0" applyNumberFormat="1" applyBorder="1" applyAlignment="1">
      <alignment vertical="center"/>
    </xf>
    <xf numFmtId="1" fontId="2" fillId="0" borderId="37" xfId="0" applyNumberFormat="1" applyFont="1" applyBorder="1" applyAlignment="1">
      <alignment horizontal="center" vertical="center"/>
    </xf>
    <xf numFmtId="2" fontId="0" fillId="0" borderId="38" xfId="0" applyNumberFormat="1" applyBorder="1" applyAlignment="1">
      <alignment vertical="center"/>
    </xf>
    <xf numFmtId="2" fontId="0" fillId="0" borderId="39" xfId="0" applyNumberFormat="1" applyBorder="1" applyAlignment="1">
      <alignment vertical="center"/>
    </xf>
    <xf numFmtId="14" fontId="0" fillId="0" borderId="39" xfId="0" applyNumberFormat="1" applyBorder="1" applyAlignment="1">
      <alignment vertical="center"/>
    </xf>
    <xf numFmtId="164" fontId="0" fillId="0" borderId="39" xfId="0" applyNumberFormat="1" applyBorder="1" applyAlignment="1">
      <alignment vertical="center"/>
    </xf>
    <xf numFmtId="165" fontId="0" fillId="0" borderId="39" xfId="0" applyNumberFormat="1" applyBorder="1" applyAlignment="1">
      <alignment vertical="center"/>
    </xf>
    <xf numFmtId="1" fontId="0" fillId="0" borderId="39" xfId="0" applyNumberFormat="1" applyBorder="1" applyAlignment="1">
      <alignment vertical="center"/>
    </xf>
    <xf numFmtId="1" fontId="2" fillId="0" borderId="39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right" vertical="center" wrapText="1"/>
    </xf>
    <xf numFmtId="165" fontId="0" fillId="0" borderId="18" xfId="0" applyNumberFormat="1" applyFont="1" applyBorder="1" applyAlignment="1">
      <alignment horizontal="right" vertical="center" wrapText="1"/>
    </xf>
    <xf numFmtId="165" fontId="0" fillId="0" borderId="19" xfId="0" applyNumberFormat="1" applyBorder="1" applyAlignment="1">
      <alignment horizontal="right" vertical="center"/>
    </xf>
    <xf numFmtId="1" fontId="0" fillId="0" borderId="16" xfId="0" applyNumberFormat="1" applyBorder="1" applyAlignment="1">
      <alignment horizontal="right" vertical="center"/>
    </xf>
    <xf numFmtId="165" fontId="0" fillId="0" borderId="18" xfId="0" applyNumberFormat="1" applyBorder="1" applyAlignment="1">
      <alignment horizontal="right" vertical="center"/>
    </xf>
    <xf numFmtId="2" fontId="0" fillId="0" borderId="20" xfId="0" applyNumberFormat="1" applyBorder="1" applyAlignment="1">
      <alignment horizontal="left" vertical="center"/>
    </xf>
    <xf numFmtId="2" fontId="0" fillId="0" borderId="21" xfId="0" applyNumberFormat="1" applyFont="1" applyBorder="1" applyAlignment="1">
      <alignment horizontal="left" vertical="center"/>
    </xf>
    <xf numFmtId="165" fontId="0" fillId="0" borderId="21" xfId="0" applyNumberFormat="1" applyFont="1" applyBorder="1" applyAlignment="1">
      <alignment horizontal="right" vertical="center"/>
    </xf>
    <xf numFmtId="165" fontId="0" fillId="0" borderId="21" xfId="0" applyNumberFormat="1" applyFont="1" applyBorder="1" applyAlignment="1">
      <alignment horizontal="right" vertical="center" wrapText="1"/>
    </xf>
    <xf numFmtId="1" fontId="0" fillId="0" borderId="21" xfId="0" applyNumberFormat="1" applyFont="1" applyBorder="1" applyAlignment="1">
      <alignment horizontal="right" vertical="center" wrapText="1"/>
    </xf>
    <xf numFmtId="165" fontId="0" fillId="0" borderId="22" xfId="0" applyNumberFormat="1" applyBorder="1" applyAlignment="1">
      <alignment horizontal="right" vertical="center"/>
    </xf>
    <xf numFmtId="1" fontId="2" fillId="0" borderId="40" xfId="0" applyNumberFormat="1" applyFont="1" applyBorder="1" applyAlignment="1">
      <alignment horizontal="center" vertical="center"/>
    </xf>
    <xf numFmtId="165" fontId="2" fillId="0" borderId="41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2" fontId="2" fillId="0" borderId="42" xfId="0" applyNumberFormat="1" applyFont="1" applyBorder="1" applyAlignment="1">
      <alignment horizontal="center" vertical="center"/>
    </xf>
    <xf numFmtId="165" fontId="2" fillId="0" borderId="43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165" fontId="0" fillId="0" borderId="24" xfId="0" applyNumberFormat="1" applyBorder="1" applyAlignment="1">
      <alignment/>
    </xf>
    <xf numFmtId="0" fontId="2" fillId="0" borderId="45" xfId="0" applyFont="1" applyBorder="1" applyAlignment="1">
      <alignment horizontal="center"/>
    </xf>
    <xf numFmtId="0" fontId="0" fillId="0" borderId="46" xfId="0" applyFont="1" applyBorder="1" applyAlignment="1">
      <alignment/>
    </xf>
    <xf numFmtId="165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165" fontId="0" fillId="0" borderId="38" xfId="0" applyNumberFormat="1" applyBorder="1" applyAlignment="1">
      <alignment/>
    </xf>
    <xf numFmtId="0" fontId="2" fillId="0" borderId="49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44" xfId="0" applyNumberFormat="1" applyFont="1" applyBorder="1" applyAlignment="1">
      <alignment horizontal="center" vertical="center"/>
    </xf>
    <xf numFmtId="14" fontId="2" fillId="0" borderId="24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 wrapText="1"/>
    </xf>
    <xf numFmtId="1" fontId="2" fillId="0" borderId="50" xfId="0" applyNumberFormat="1" applyFont="1" applyBorder="1" applyAlignment="1">
      <alignment horizontal="center" vertical="center" wrapText="1"/>
    </xf>
    <xf numFmtId="165" fontId="2" fillId="0" borderId="41" xfId="0" applyNumberFormat="1" applyFont="1" applyBorder="1" applyAlignment="1">
      <alignment horizontal="center" vertical="center"/>
    </xf>
    <xf numFmtId="14" fontId="0" fillId="0" borderId="51" xfId="0" applyNumberFormat="1" applyFont="1" applyBorder="1" applyAlignment="1">
      <alignment vertical="center"/>
    </xf>
    <xf numFmtId="164" fontId="0" fillId="0" borderId="51" xfId="0" applyNumberFormat="1" applyFont="1" applyBorder="1" applyAlignment="1">
      <alignment vertical="center"/>
    </xf>
    <xf numFmtId="2" fontId="0" fillId="0" borderId="51" xfId="0" applyNumberFormat="1" applyFont="1" applyBorder="1" applyAlignment="1">
      <alignment vertical="center"/>
    </xf>
    <xf numFmtId="165" fontId="0" fillId="0" borderId="51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2" fontId="0" fillId="0" borderId="52" xfId="0" applyNumberFormat="1" applyFont="1" applyBorder="1" applyAlignment="1">
      <alignment horizontal="right" vertical="center"/>
    </xf>
    <xf numFmtId="14" fontId="0" fillId="0" borderId="53" xfId="0" applyNumberFormat="1" applyFont="1" applyBorder="1" applyAlignment="1">
      <alignment vertical="center"/>
    </xf>
    <xf numFmtId="164" fontId="0" fillId="0" borderId="53" xfId="0" applyNumberFormat="1" applyFont="1" applyBorder="1" applyAlignment="1">
      <alignment vertical="center"/>
    </xf>
    <xf numFmtId="2" fontId="0" fillId="0" borderId="53" xfId="0" applyNumberFormat="1" applyFont="1" applyBorder="1" applyAlignment="1">
      <alignment vertical="center"/>
    </xf>
    <xf numFmtId="165" fontId="0" fillId="0" borderId="53" xfId="0" applyNumberFormat="1" applyFont="1" applyBorder="1" applyAlignment="1">
      <alignment vertical="center"/>
    </xf>
    <xf numFmtId="1" fontId="0" fillId="0" borderId="53" xfId="0" applyNumberFormat="1" applyFont="1" applyBorder="1" applyAlignment="1">
      <alignment vertical="center"/>
    </xf>
    <xf numFmtId="1" fontId="2" fillId="0" borderId="54" xfId="0" applyNumberFormat="1" applyFont="1" applyBorder="1" applyAlignment="1">
      <alignment horizontal="center" vertical="center"/>
    </xf>
    <xf numFmtId="2" fontId="0" fillId="0" borderId="55" xfId="0" applyNumberFormat="1" applyFont="1" applyBorder="1" applyAlignment="1">
      <alignment horizontal="right" vertical="center"/>
    </xf>
    <xf numFmtId="1" fontId="2" fillId="0" borderId="56" xfId="0" applyNumberFormat="1" applyFont="1" applyBorder="1" applyAlignment="1">
      <alignment horizontal="center" vertical="center"/>
    </xf>
    <xf numFmtId="2" fontId="0" fillId="0" borderId="55" xfId="0" applyNumberFormat="1" applyFont="1" applyBorder="1" applyAlignment="1">
      <alignment vertical="center"/>
    </xf>
    <xf numFmtId="2" fontId="0" fillId="0" borderId="57" xfId="0" applyNumberFormat="1" applyFont="1" applyBorder="1" applyAlignment="1">
      <alignment vertical="center"/>
    </xf>
    <xf numFmtId="14" fontId="0" fillId="0" borderId="58" xfId="0" applyNumberFormat="1" applyFont="1" applyBorder="1" applyAlignment="1">
      <alignment vertical="center"/>
    </xf>
    <xf numFmtId="164" fontId="0" fillId="0" borderId="58" xfId="0" applyNumberFormat="1" applyFont="1" applyBorder="1" applyAlignment="1">
      <alignment vertical="center"/>
    </xf>
    <xf numFmtId="2" fontId="0" fillId="0" borderId="58" xfId="0" applyNumberFormat="1" applyFont="1" applyBorder="1" applyAlignment="1">
      <alignment vertical="center"/>
    </xf>
    <xf numFmtId="165" fontId="0" fillId="0" borderId="58" xfId="0" applyNumberFormat="1" applyFont="1" applyBorder="1" applyAlignment="1">
      <alignment vertical="center"/>
    </xf>
    <xf numFmtId="1" fontId="0" fillId="0" borderId="58" xfId="0" applyNumberFormat="1" applyFont="1" applyBorder="1" applyAlignment="1">
      <alignment vertical="center"/>
    </xf>
    <xf numFmtId="1" fontId="2" fillId="0" borderId="59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166" fontId="5" fillId="0" borderId="60" xfId="0" applyNumberFormat="1" applyFont="1" applyBorder="1" applyAlignment="1">
      <alignment horizontal="center" vertical="center"/>
    </xf>
    <xf numFmtId="166" fontId="11" fillId="0" borderId="43" xfId="0" applyNumberFormat="1" applyFont="1" applyBorder="1" applyAlignment="1">
      <alignment horizontal="center" vertical="center" wrapText="1"/>
    </xf>
    <xf numFmtId="166" fontId="10" fillId="0" borderId="43" xfId="0" applyNumberFormat="1" applyFont="1" applyBorder="1" applyAlignment="1">
      <alignment horizontal="center" vertical="center" wrapText="1"/>
    </xf>
    <xf numFmtId="166" fontId="8" fillId="0" borderId="60" xfId="0" applyNumberFormat="1" applyFont="1" applyBorder="1" applyAlignment="1">
      <alignment horizontal="center" vertical="center" wrapText="1"/>
    </xf>
    <xf numFmtId="166" fontId="9" fillId="0" borderId="43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/>
    </xf>
    <xf numFmtId="166" fontId="9" fillId="0" borderId="60" xfId="0" applyNumberFormat="1" applyFont="1" applyBorder="1" applyAlignment="1">
      <alignment horizontal="center" vertical="center" wrapText="1"/>
    </xf>
    <xf numFmtId="166" fontId="3" fillId="0" borderId="60" xfId="0" applyNumberFormat="1" applyFont="1" applyBorder="1" applyAlignment="1">
      <alignment horizontal="center" vertical="center" wrapText="1"/>
    </xf>
    <xf numFmtId="166" fontId="3" fillId="0" borderId="43" xfId="0" applyNumberFormat="1" applyFont="1" applyBorder="1" applyAlignment="1">
      <alignment horizontal="center" vertical="center" wrapText="1"/>
    </xf>
    <xf numFmtId="166" fontId="4" fillId="0" borderId="60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"/>
  <sheetViews>
    <sheetView tabSelected="1" zoomScalePageLayoutView="0" workbookViewId="0" topLeftCell="A1">
      <selection activeCell="E20" sqref="E20"/>
    </sheetView>
  </sheetViews>
  <sheetFormatPr defaultColWidth="11.421875" defaultRowHeight="15"/>
  <cols>
    <col min="1" max="1" width="3.140625" style="0" customWidth="1"/>
    <col min="2" max="2" width="24.28125" style="1" customWidth="1"/>
    <col min="3" max="3" width="10.7109375" style="2" customWidth="1"/>
    <col min="4" max="4" width="4.28125" style="3" customWidth="1"/>
    <col min="5" max="5" width="28.421875" style="1" customWidth="1"/>
    <col min="6" max="6" width="9.28125" style="4" customWidth="1"/>
    <col min="7" max="7" width="6.140625" style="5" customWidth="1"/>
    <col min="8" max="8" width="9.28125" style="5" customWidth="1"/>
    <col min="9" max="9" width="12.421875" style="4" customWidth="1"/>
    <col min="10" max="10" width="8.28125" style="4" customWidth="1"/>
    <col min="11" max="11" width="8.28125" style="6" customWidth="1"/>
    <col min="12" max="12" width="5.7109375" style="1" customWidth="1"/>
    <col min="13" max="16384" width="11.421875" style="1" customWidth="1"/>
  </cols>
  <sheetData>
    <row r="1" spans="2:13" ht="26.25">
      <c r="B1" s="151" t="s">
        <v>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">
        <v>43631</v>
      </c>
    </row>
    <row r="2" spans="2:12" ht="21">
      <c r="B2" s="152" t="s">
        <v>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2:12" ht="18.75">
      <c r="B3" s="153">
        <v>43631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2:9" ht="12" customHeight="1">
      <c r="B4" s="7"/>
      <c r="C4" s="8"/>
      <c r="D4" s="9"/>
      <c r="E4" s="7"/>
      <c r="F4" s="10"/>
      <c r="G4" s="11"/>
      <c r="H4" s="11"/>
      <c r="I4" s="10"/>
    </row>
    <row r="5" spans="2:12" ht="26.25" customHeight="1" thickBot="1">
      <c r="B5" s="154" t="s">
        <v>2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2:13" s="12" customFormat="1" ht="30.75" thickBot="1">
      <c r="B6" s="121" t="s">
        <v>3</v>
      </c>
      <c r="C6" s="122" t="s">
        <v>4</v>
      </c>
      <c r="D6" s="123" t="s">
        <v>5</v>
      </c>
      <c r="E6" s="124" t="s">
        <v>6</v>
      </c>
      <c r="F6" s="125" t="s">
        <v>7</v>
      </c>
      <c r="G6" s="126" t="s">
        <v>8</v>
      </c>
      <c r="H6" s="45" t="s">
        <v>9</v>
      </c>
      <c r="I6" s="45" t="s">
        <v>10</v>
      </c>
      <c r="J6" s="127" t="s">
        <v>11</v>
      </c>
      <c r="K6" s="106" t="s">
        <v>12</v>
      </c>
      <c r="L6" s="128" t="s">
        <v>13</v>
      </c>
      <c r="M6" s="19"/>
    </row>
    <row r="7" spans="2:13" ht="15">
      <c r="B7" s="134"/>
      <c r="C7" s="135"/>
      <c r="D7" s="136"/>
      <c r="E7" s="137"/>
      <c r="F7" s="138"/>
      <c r="G7" s="139"/>
      <c r="H7" s="138"/>
      <c r="I7" s="139"/>
      <c r="J7" s="139"/>
      <c r="K7" s="138"/>
      <c r="L7" s="140"/>
      <c r="M7" s="6"/>
    </row>
    <row r="8" spans="2:13" ht="15">
      <c r="B8" s="141" t="s">
        <v>14</v>
      </c>
      <c r="C8" s="129">
        <v>34800</v>
      </c>
      <c r="D8" s="130">
        <f aca="true" t="shared" si="0" ref="D8:D14">SUM($M$1-C8)</f>
        <v>8831</v>
      </c>
      <c r="E8" s="131" t="s">
        <v>15</v>
      </c>
      <c r="F8" s="132">
        <v>54</v>
      </c>
      <c r="G8" s="133">
        <f>F8/2</f>
        <v>27</v>
      </c>
      <c r="H8" s="132">
        <v>25</v>
      </c>
      <c r="I8" s="133">
        <v>40</v>
      </c>
      <c r="J8" s="133">
        <v>43</v>
      </c>
      <c r="K8" s="132">
        <f aca="true" t="shared" si="1" ref="K8:K14">H8*J8</f>
        <v>1075</v>
      </c>
      <c r="L8" s="142">
        <v>1</v>
      </c>
      <c r="M8" s="6"/>
    </row>
    <row r="9" spans="2:13" ht="15">
      <c r="B9" s="141" t="s">
        <v>16</v>
      </c>
      <c r="C9" s="129">
        <v>35783</v>
      </c>
      <c r="D9" s="130">
        <f t="shared" si="0"/>
        <v>7848</v>
      </c>
      <c r="E9" s="131" t="s">
        <v>17</v>
      </c>
      <c r="F9" s="132">
        <v>64.2</v>
      </c>
      <c r="G9" s="133">
        <v>32.1</v>
      </c>
      <c r="H9" s="132">
        <v>30</v>
      </c>
      <c r="I9" s="133">
        <v>15</v>
      </c>
      <c r="J9" s="133">
        <v>36</v>
      </c>
      <c r="K9" s="132">
        <f t="shared" si="1"/>
        <v>1080</v>
      </c>
      <c r="L9" s="142">
        <v>2</v>
      </c>
      <c r="M9" s="6"/>
    </row>
    <row r="10" spans="2:13" ht="15">
      <c r="B10" s="141" t="s">
        <v>18</v>
      </c>
      <c r="C10" s="129">
        <v>27792</v>
      </c>
      <c r="D10" s="130">
        <f t="shared" si="0"/>
        <v>15839</v>
      </c>
      <c r="E10" s="131" t="s">
        <v>19</v>
      </c>
      <c r="F10" s="132">
        <v>54</v>
      </c>
      <c r="G10" s="133">
        <v>27</v>
      </c>
      <c r="H10" s="132">
        <v>25</v>
      </c>
      <c r="I10" s="133">
        <v>30</v>
      </c>
      <c r="J10" s="133">
        <v>30</v>
      </c>
      <c r="K10" s="132">
        <f t="shared" si="1"/>
        <v>750</v>
      </c>
      <c r="L10" s="142">
        <v>3</v>
      </c>
      <c r="M10" s="6"/>
    </row>
    <row r="11" spans="2:13" ht="15">
      <c r="B11" s="141" t="s">
        <v>20</v>
      </c>
      <c r="C11" s="129">
        <v>23647</v>
      </c>
      <c r="D11" s="130">
        <f t="shared" si="0"/>
        <v>19984</v>
      </c>
      <c r="E11" s="131" t="s">
        <v>21</v>
      </c>
      <c r="F11" s="132">
        <v>58</v>
      </c>
      <c r="G11" s="133">
        <f>F11/2</f>
        <v>29</v>
      </c>
      <c r="H11" s="132">
        <v>27.5</v>
      </c>
      <c r="I11" s="133">
        <v>20</v>
      </c>
      <c r="J11" s="133">
        <v>20</v>
      </c>
      <c r="K11" s="132">
        <f t="shared" si="1"/>
        <v>550</v>
      </c>
      <c r="L11" s="142">
        <v>4</v>
      </c>
      <c r="M11" s="6"/>
    </row>
    <row r="12" spans="2:13" ht="15">
      <c r="B12" s="141" t="s">
        <v>22</v>
      </c>
      <c r="C12" s="129">
        <v>36837</v>
      </c>
      <c r="D12" s="130">
        <f t="shared" si="0"/>
        <v>6794</v>
      </c>
      <c r="E12" s="131" t="s">
        <v>23</v>
      </c>
      <c r="F12" s="132">
        <v>55.5</v>
      </c>
      <c r="G12" s="133">
        <f>F12/2</f>
        <v>27.75</v>
      </c>
      <c r="H12" s="132">
        <v>27.5</v>
      </c>
      <c r="I12" s="133">
        <v>10</v>
      </c>
      <c r="J12" s="133">
        <v>10</v>
      </c>
      <c r="K12" s="132">
        <f t="shared" si="1"/>
        <v>275</v>
      </c>
      <c r="L12" s="142">
        <v>5</v>
      </c>
      <c r="M12" s="6"/>
    </row>
    <row r="13" spans="2:13" ht="15">
      <c r="B13" s="143"/>
      <c r="C13" s="129"/>
      <c r="D13" s="130">
        <f t="shared" si="0"/>
        <v>43631</v>
      </c>
      <c r="E13" s="131"/>
      <c r="F13" s="132"/>
      <c r="G13" s="133">
        <f>F13/2</f>
        <v>0</v>
      </c>
      <c r="H13" s="132"/>
      <c r="I13" s="133"/>
      <c r="J13" s="133"/>
      <c r="K13" s="132">
        <f t="shared" si="1"/>
        <v>0</v>
      </c>
      <c r="L13" s="142"/>
      <c r="M13" s="6"/>
    </row>
    <row r="14" spans="2:13" ht="15.75" thickBot="1">
      <c r="B14" s="144"/>
      <c r="C14" s="145"/>
      <c r="D14" s="146">
        <f t="shared" si="0"/>
        <v>43631</v>
      </c>
      <c r="E14" s="147"/>
      <c r="F14" s="148"/>
      <c r="G14" s="149">
        <f>F14/2</f>
        <v>0</v>
      </c>
      <c r="H14" s="148"/>
      <c r="I14" s="149"/>
      <c r="J14" s="149"/>
      <c r="K14" s="148">
        <f t="shared" si="1"/>
        <v>0</v>
      </c>
      <c r="L14" s="150"/>
      <c r="M14" s="6"/>
    </row>
  </sheetData>
  <sheetProtection selectLockedCells="1" selectUnlockedCells="1"/>
  <mergeCells count="4">
    <mergeCell ref="B1:L1"/>
    <mergeCell ref="B2:L2"/>
    <mergeCell ref="B3:L3"/>
    <mergeCell ref="B5:L5"/>
  </mergeCells>
  <printOptions/>
  <pageMargins left="0" right="0" top="0" bottom="0" header="0.5118055555555555" footer="0.5118055555555555"/>
  <pageSetup fitToWidth="90" fitToHeight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="110" zoomScaleNormal="110" zoomScalePageLayoutView="0" workbookViewId="0" topLeftCell="A37">
      <selection activeCell="A64" sqref="A64"/>
    </sheetView>
  </sheetViews>
  <sheetFormatPr defaultColWidth="10.8515625" defaultRowHeight="15"/>
  <cols>
    <col min="1" max="1" width="27.7109375" style="0" customWidth="1"/>
    <col min="2" max="2" width="10.7109375" style="0" customWidth="1"/>
    <col min="3" max="3" width="5.421875" style="0" customWidth="1"/>
    <col min="4" max="4" width="32.28125" style="0" customWidth="1"/>
    <col min="5" max="6" width="9.28125" style="21" customWidth="1"/>
    <col min="7" max="7" width="10.421875" style="22" customWidth="1"/>
    <col min="8" max="8" width="6.28125" style="22" customWidth="1"/>
    <col min="9" max="9" width="10.28125" style="21" customWidth="1"/>
    <col min="10" max="10" width="5.7109375" style="23" customWidth="1"/>
  </cols>
  <sheetData>
    <row r="1" spans="1:12" s="1" customFormat="1" ht="26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2">
        <v>43631</v>
      </c>
    </row>
    <row r="2" spans="1:11" s="1" customFormat="1" ht="21">
      <c r="A2" s="152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s="1" customFormat="1" ht="18.75">
      <c r="A3" s="153">
        <v>43631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0" s="1" customFormat="1" ht="9.75" customHeight="1">
      <c r="A4" s="7"/>
      <c r="B4" s="7"/>
      <c r="C4" s="7"/>
      <c r="D4" s="7"/>
      <c r="E4" s="7"/>
      <c r="F4" s="7"/>
      <c r="G4" s="11"/>
      <c r="H4" s="11"/>
      <c r="I4" s="10"/>
      <c r="J4" s="6"/>
    </row>
    <row r="5" spans="1:10" s="1" customFormat="1" ht="35.25" customHeight="1">
      <c r="A5" s="157" t="s">
        <v>24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s="26" customFormat="1" ht="45">
      <c r="A6" s="13" t="s">
        <v>3</v>
      </c>
      <c r="B6" s="14" t="s">
        <v>25</v>
      </c>
      <c r="C6" s="14" t="s">
        <v>5</v>
      </c>
      <c r="D6" s="14" t="s">
        <v>6</v>
      </c>
      <c r="E6" s="15" t="s">
        <v>7</v>
      </c>
      <c r="F6" s="24" t="s">
        <v>9</v>
      </c>
      <c r="G6" s="16" t="s">
        <v>26</v>
      </c>
      <c r="H6" s="17" t="s">
        <v>11</v>
      </c>
      <c r="I6" s="18" t="s">
        <v>27</v>
      </c>
      <c r="J6" s="25" t="s">
        <v>13</v>
      </c>
    </row>
    <row r="7" spans="1:10" s="1" customFormat="1" ht="12.75" customHeight="1">
      <c r="A7" s="27"/>
      <c r="B7" s="28"/>
      <c r="C7" s="29">
        <f aca="true" t="shared" si="0" ref="C7:C14">SUM($L$1-B7)</f>
        <v>43631</v>
      </c>
      <c r="D7" s="30"/>
      <c r="E7" s="31"/>
      <c r="F7" s="31"/>
      <c r="G7" s="32"/>
      <c r="H7" s="33"/>
      <c r="I7" s="34">
        <f aca="true" t="shared" si="1" ref="I7:I14">SUM(F7*H7)</f>
        <v>0</v>
      </c>
      <c r="J7" s="35"/>
    </row>
    <row r="8" spans="1:10" s="1" customFormat="1" ht="12.75" customHeight="1">
      <c r="A8" s="36" t="s">
        <v>28</v>
      </c>
      <c r="B8" s="28">
        <v>35422</v>
      </c>
      <c r="C8" s="29">
        <f t="shared" si="0"/>
        <v>8209</v>
      </c>
      <c r="D8" s="30" t="s">
        <v>17</v>
      </c>
      <c r="E8" s="31">
        <v>76</v>
      </c>
      <c r="F8" s="31">
        <v>75</v>
      </c>
      <c r="G8" s="32">
        <v>29</v>
      </c>
      <c r="H8" s="33">
        <v>29</v>
      </c>
      <c r="I8" s="34">
        <f t="shared" si="1"/>
        <v>2175</v>
      </c>
      <c r="J8" s="35">
        <v>1</v>
      </c>
    </row>
    <row r="9" spans="1:10" s="1" customFormat="1" ht="12.75" customHeight="1">
      <c r="A9" s="36" t="s">
        <v>29</v>
      </c>
      <c r="B9" s="28">
        <v>35744</v>
      </c>
      <c r="C9" s="29">
        <f t="shared" si="0"/>
        <v>7887</v>
      </c>
      <c r="D9" s="30" t="s">
        <v>17</v>
      </c>
      <c r="E9" s="31">
        <v>74.7</v>
      </c>
      <c r="F9" s="31">
        <v>72.5</v>
      </c>
      <c r="G9" s="33">
        <v>20</v>
      </c>
      <c r="H9" s="33">
        <v>26</v>
      </c>
      <c r="I9" s="34">
        <f t="shared" si="1"/>
        <v>1885</v>
      </c>
      <c r="J9" s="35">
        <v>2</v>
      </c>
    </row>
    <row r="10" spans="1:10" s="1" customFormat="1" ht="11.25" customHeight="1">
      <c r="A10" s="36" t="s">
        <v>30</v>
      </c>
      <c r="B10" s="28">
        <v>35293</v>
      </c>
      <c r="C10" s="29">
        <f t="shared" si="0"/>
        <v>8338</v>
      </c>
      <c r="D10" s="30" t="s">
        <v>31</v>
      </c>
      <c r="E10" s="31">
        <v>99.8</v>
      </c>
      <c r="F10" s="31">
        <v>97.5</v>
      </c>
      <c r="G10" s="33">
        <v>5</v>
      </c>
      <c r="H10" s="33">
        <v>7</v>
      </c>
      <c r="I10" s="34">
        <f t="shared" si="1"/>
        <v>682.5</v>
      </c>
      <c r="J10" s="35">
        <v>3</v>
      </c>
    </row>
    <row r="11" spans="1:10" s="1" customFormat="1" ht="11.25" customHeight="1">
      <c r="A11" s="36" t="s">
        <v>32</v>
      </c>
      <c r="B11" s="28">
        <v>37162</v>
      </c>
      <c r="C11" s="29">
        <f t="shared" si="0"/>
        <v>6469</v>
      </c>
      <c r="D11" s="30" t="s">
        <v>21</v>
      </c>
      <c r="E11" s="31">
        <v>85.9</v>
      </c>
      <c r="F11" s="31">
        <v>85</v>
      </c>
      <c r="G11" s="33">
        <v>1</v>
      </c>
      <c r="H11" s="33">
        <v>3</v>
      </c>
      <c r="I11" s="34">
        <f t="shared" si="1"/>
        <v>255</v>
      </c>
      <c r="J11" s="35">
        <v>4</v>
      </c>
    </row>
    <row r="12" spans="1:10" s="1" customFormat="1" ht="12.75" customHeight="1">
      <c r="A12" s="27"/>
      <c r="B12" s="28"/>
      <c r="C12" s="29">
        <f t="shared" si="0"/>
        <v>43631</v>
      </c>
      <c r="D12" s="30"/>
      <c r="E12" s="31"/>
      <c r="F12" s="31"/>
      <c r="G12" s="32"/>
      <c r="H12" s="33"/>
      <c r="I12" s="34">
        <f t="shared" si="1"/>
        <v>0</v>
      </c>
      <c r="J12" s="35"/>
    </row>
    <row r="13" spans="1:10" s="1" customFormat="1" ht="11.25" customHeight="1">
      <c r="A13" s="27"/>
      <c r="B13" s="28"/>
      <c r="C13" s="29">
        <f t="shared" si="0"/>
        <v>43631</v>
      </c>
      <c r="D13" s="30"/>
      <c r="E13" s="31"/>
      <c r="F13" s="31"/>
      <c r="G13" s="33"/>
      <c r="H13" s="33"/>
      <c r="I13" s="34">
        <f t="shared" si="1"/>
        <v>0</v>
      </c>
      <c r="J13" s="35"/>
    </row>
    <row r="14" spans="1:10" s="1" customFormat="1" ht="12.75" customHeight="1">
      <c r="A14" s="37"/>
      <c r="B14" s="38"/>
      <c r="C14" s="39">
        <f t="shared" si="0"/>
        <v>43631</v>
      </c>
      <c r="D14" s="40"/>
      <c r="E14" s="41"/>
      <c r="F14" s="41"/>
      <c r="G14" s="42"/>
      <c r="H14" s="42"/>
      <c r="I14" s="43">
        <f t="shared" si="1"/>
        <v>0</v>
      </c>
      <c r="J14" s="44"/>
    </row>
    <row r="15" spans="1:10" s="1" customFormat="1" ht="31.5" customHeight="1">
      <c r="A15" s="158" t="s">
        <v>33</v>
      </c>
      <c r="B15" s="158"/>
      <c r="C15" s="158"/>
      <c r="D15" s="158"/>
      <c r="E15" s="158"/>
      <c r="F15" s="158"/>
      <c r="G15" s="158"/>
      <c r="H15" s="158"/>
      <c r="I15" s="158"/>
      <c r="J15" s="158"/>
    </row>
    <row r="16" spans="1:10" s="26" customFormat="1" ht="45">
      <c r="A16" s="13" t="s">
        <v>3</v>
      </c>
      <c r="B16" s="14" t="s">
        <v>25</v>
      </c>
      <c r="C16" s="14" t="s">
        <v>5</v>
      </c>
      <c r="D16" s="14" t="s">
        <v>6</v>
      </c>
      <c r="E16" s="15" t="s">
        <v>7</v>
      </c>
      <c r="F16" s="24" t="s">
        <v>9</v>
      </c>
      <c r="G16" s="45" t="s">
        <v>26</v>
      </c>
      <c r="H16" s="17" t="s">
        <v>11</v>
      </c>
      <c r="I16" s="18" t="s">
        <v>27</v>
      </c>
      <c r="J16" s="25" t="s">
        <v>13</v>
      </c>
    </row>
    <row r="17" spans="1:10" s="1" customFormat="1" ht="12.75" customHeight="1">
      <c r="A17" s="46"/>
      <c r="B17" s="47"/>
      <c r="C17" s="29">
        <f>SUM($L$1-B17)</f>
        <v>43631</v>
      </c>
      <c r="D17" s="48"/>
      <c r="E17" s="49"/>
      <c r="F17" s="49"/>
      <c r="G17" s="50"/>
      <c r="H17" s="50"/>
      <c r="I17" s="51">
        <f>SUM(F17*H17)</f>
        <v>0</v>
      </c>
      <c r="J17" s="52"/>
    </row>
    <row r="18" spans="1:10" s="1" customFormat="1" ht="12.75" customHeight="1">
      <c r="A18" s="36"/>
      <c r="B18" s="28"/>
      <c r="C18" s="29"/>
      <c r="D18" s="30"/>
      <c r="E18" s="31"/>
      <c r="F18" s="31"/>
      <c r="G18" s="33"/>
      <c r="H18" s="33"/>
      <c r="I18" s="34"/>
      <c r="J18" s="53"/>
    </row>
    <row r="19" spans="1:10" s="1" customFormat="1" ht="12" customHeight="1">
      <c r="A19" s="36" t="s">
        <v>34</v>
      </c>
      <c r="B19" s="28">
        <v>34352</v>
      </c>
      <c r="C19" s="29">
        <f aca="true" t="shared" si="2" ref="C19:C33">SUM($L$1-B19)</f>
        <v>9279</v>
      </c>
      <c r="D19" s="30" t="s">
        <v>17</v>
      </c>
      <c r="E19" s="31">
        <v>69.9</v>
      </c>
      <c r="F19" s="31">
        <v>67.5</v>
      </c>
      <c r="G19" s="33">
        <v>33</v>
      </c>
      <c r="H19" s="33">
        <v>39</v>
      </c>
      <c r="I19" s="34">
        <f aca="true" t="shared" si="3" ref="I19:I33">SUM(F19*H19)</f>
        <v>2632.5</v>
      </c>
      <c r="J19" s="53">
        <v>1</v>
      </c>
    </row>
    <row r="20" spans="1:10" s="1" customFormat="1" ht="12" customHeight="1">
      <c r="A20" s="36" t="s">
        <v>35</v>
      </c>
      <c r="B20" s="28">
        <v>32623</v>
      </c>
      <c r="C20" s="29">
        <f t="shared" si="2"/>
        <v>11008</v>
      </c>
      <c r="D20" s="30" t="s">
        <v>17</v>
      </c>
      <c r="E20" s="31">
        <v>74.1</v>
      </c>
      <c r="F20" s="31">
        <v>72.5</v>
      </c>
      <c r="G20" s="33">
        <v>22</v>
      </c>
      <c r="H20" s="33">
        <v>32</v>
      </c>
      <c r="I20" s="34">
        <f t="shared" si="3"/>
        <v>2320</v>
      </c>
      <c r="J20" s="54">
        <v>2</v>
      </c>
    </row>
    <row r="21" spans="1:10" s="1" customFormat="1" ht="12" customHeight="1">
      <c r="A21" s="36" t="s">
        <v>36</v>
      </c>
      <c r="B21" s="28">
        <v>33505</v>
      </c>
      <c r="C21" s="29">
        <f t="shared" si="2"/>
        <v>10126</v>
      </c>
      <c r="D21" s="30" t="s">
        <v>17</v>
      </c>
      <c r="E21" s="31">
        <v>77</v>
      </c>
      <c r="F21" s="31">
        <v>75</v>
      </c>
      <c r="G21" s="33">
        <v>30</v>
      </c>
      <c r="H21" s="33">
        <v>31</v>
      </c>
      <c r="I21" s="34">
        <f t="shared" si="3"/>
        <v>2325</v>
      </c>
      <c r="J21" s="54">
        <v>3</v>
      </c>
    </row>
    <row r="22" spans="1:10" s="1" customFormat="1" ht="12" customHeight="1">
      <c r="A22" s="55" t="s">
        <v>37</v>
      </c>
      <c r="B22" s="56">
        <v>30911</v>
      </c>
      <c r="C22" s="29">
        <f t="shared" si="2"/>
        <v>12720</v>
      </c>
      <c r="D22" s="30" t="s">
        <v>38</v>
      </c>
      <c r="E22" s="57">
        <v>85.9</v>
      </c>
      <c r="F22" s="57">
        <v>85</v>
      </c>
      <c r="G22" s="33">
        <v>25</v>
      </c>
      <c r="H22" s="32">
        <v>30</v>
      </c>
      <c r="I22" s="34">
        <f t="shared" si="3"/>
        <v>2550</v>
      </c>
      <c r="J22" s="54">
        <v>5</v>
      </c>
    </row>
    <row r="23" spans="1:10" s="1" customFormat="1" ht="12" customHeight="1">
      <c r="A23" s="36" t="s">
        <v>39</v>
      </c>
      <c r="B23" s="28">
        <v>32835</v>
      </c>
      <c r="C23" s="29">
        <f t="shared" si="2"/>
        <v>10796</v>
      </c>
      <c r="D23" s="30" t="s">
        <v>38</v>
      </c>
      <c r="E23" s="31">
        <v>68.3</v>
      </c>
      <c r="F23" s="31">
        <v>67.5</v>
      </c>
      <c r="G23" s="33">
        <v>30</v>
      </c>
      <c r="H23" s="33">
        <v>30</v>
      </c>
      <c r="I23" s="34">
        <f t="shared" si="3"/>
        <v>2025</v>
      </c>
      <c r="J23" s="54">
        <v>6</v>
      </c>
    </row>
    <row r="24" spans="1:10" s="1" customFormat="1" ht="12" customHeight="1">
      <c r="A24" s="55" t="s">
        <v>40</v>
      </c>
      <c r="B24" s="56">
        <v>33850</v>
      </c>
      <c r="C24" s="29">
        <f t="shared" si="2"/>
        <v>9781</v>
      </c>
      <c r="D24" s="30" t="s">
        <v>17</v>
      </c>
      <c r="E24" s="57">
        <v>76</v>
      </c>
      <c r="F24" s="57">
        <v>75</v>
      </c>
      <c r="G24" s="33">
        <v>25</v>
      </c>
      <c r="H24" s="32">
        <v>25</v>
      </c>
      <c r="I24" s="34">
        <f t="shared" si="3"/>
        <v>1875</v>
      </c>
      <c r="J24" s="54">
        <v>7</v>
      </c>
    </row>
    <row r="25" spans="1:10" s="1" customFormat="1" ht="12" customHeight="1">
      <c r="A25" s="55" t="s">
        <v>41</v>
      </c>
      <c r="B25" s="56">
        <v>29765</v>
      </c>
      <c r="C25" s="29">
        <f t="shared" si="2"/>
        <v>13866</v>
      </c>
      <c r="D25" s="30" t="s">
        <v>38</v>
      </c>
      <c r="E25" s="57">
        <v>89.5</v>
      </c>
      <c r="F25" s="57">
        <v>87.5</v>
      </c>
      <c r="G25" s="33">
        <v>15</v>
      </c>
      <c r="H25" s="32">
        <v>24</v>
      </c>
      <c r="I25" s="34">
        <f t="shared" si="3"/>
        <v>2100</v>
      </c>
      <c r="J25" s="54">
        <v>8</v>
      </c>
    </row>
    <row r="26" spans="1:10" s="1" customFormat="1" ht="12" customHeight="1">
      <c r="A26" s="55" t="s">
        <v>42</v>
      </c>
      <c r="B26" s="56">
        <v>31078</v>
      </c>
      <c r="C26" s="29">
        <f t="shared" si="2"/>
        <v>12553</v>
      </c>
      <c r="D26" s="58" t="s">
        <v>38</v>
      </c>
      <c r="E26" s="57">
        <v>92.3</v>
      </c>
      <c r="F26" s="57">
        <v>90</v>
      </c>
      <c r="G26" s="33">
        <v>30</v>
      </c>
      <c r="H26" s="32">
        <v>21</v>
      </c>
      <c r="I26" s="34">
        <f t="shared" si="3"/>
        <v>1890</v>
      </c>
      <c r="J26" s="54">
        <v>9</v>
      </c>
    </row>
    <row r="27" spans="1:10" s="1" customFormat="1" ht="12" customHeight="1">
      <c r="A27" s="36" t="s">
        <v>43</v>
      </c>
      <c r="B27" s="28">
        <v>34081</v>
      </c>
      <c r="C27" s="29">
        <f t="shared" si="2"/>
        <v>9550</v>
      </c>
      <c r="D27" s="30" t="s">
        <v>17</v>
      </c>
      <c r="E27" s="31">
        <v>67.8</v>
      </c>
      <c r="F27" s="31">
        <v>67.5</v>
      </c>
      <c r="G27" s="33">
        <v>22</v>
      </c>
      <c r="H27" s="33">
        <v>21</v>
      </c>
      <c r="I27" s="34">
        <f t="shared" si="3"/>
        <v>1417.5</v>
      </c>
      <c r="J27" s="54">
        <v>10</v>
      </c>
    </row>
    <row r="28" spans="1:10" s="1" customFormat="1" ht="12" customHeight="1">
      <c r="A28" s="55" t="s">
        <v>44</v>
      </c>
      <c r="B28" s="56">
        <v>33397</v>
      </c>
      <c r="C28" s="29">
        <f t="shared" si="2"/>
        <v>10234</v>
      </c>
      <c r="D28" s="58" t="s">
        <v>38</v>
      </c>
      <c r="E28" s="57">
        <v>91</v>
      </c>
      <c r="F28" s="57">
        <v>90</v>
      </c>
      <c r="G28" s="33">
        <v>30</v>
      </c>
      <c r="H28" s="32">
        <v>20</v>
      </c>
      <c r="I28" s="34">
        <f t="shared" si="3"/>
        <v>1800</v>
      </c>
      <c r="J28" s="54">
        <v>11</v>
      </c>
    </row>
    <row r="29" spans="1:10" s="1" customFormat="1" ht="12" customHeight="1">
      <c r="A29" s="55" t="s">
        <v>45</v>
      </c>
      <c r="B29" s="56">
        <v>33570</v>
      </c>
      <c r="C29" s="29">
        <f t="shared" si="2"/>
        <v>10061</v>
      </c>
      <c r="D29" s="58" t="s">
        <v>21</v>
      </c>
      <c r="E29" s="57">
        <v>90.3</v>
      </c>
      <c r="F29" s="57">
        <v>90</v>
      </c>
      <c r="G29" s="33">
        <v>10</v>
      </c>
      <c r="H29" s="32">
        <v>19</v>
      </c>
      <c r="I29" s="34">
        <f t="shared" si="3"/>
        <v>1710</v>
      </c>
      <c r="J29" s="54">
        <v>12</v>
      </c>
    </row>
    <row r="30" spans="1:10" s="1" customFormat="1" ht="12" customHeight="1">
      <c r="A30" s="55" t="s">
        <v>46</v>
      </c>
      <c r="B30" s="28">
        <v>32835</v>
      </c>
      <c r="C30" s="29">
        <f t="shared" si="2"/>
        <v>10796</v>
      </c>
      <c r="D30" s="58" t="s">
        <v>38</v>
      </c>
      <c r="E30" s="57">
        <v>93</v>
      </c>
      <c r="F30" s="57">
        <v>92.5</v>
      </c>
      <c r="G30" s="32">
        <v>25</v>
      </c>
      <c r="H30" s="32">
        <v>18</v>
      </c>
      <c r="I30" s="34">
        <f t="shared" si="3"/>
        <v>1665</v>
      </c>
      <c r="J30" s="54">
        <v>13</v>
      </c>
    </row>
    <row r="31" spans="1:10" s="1" customFormat="1" ht="12" customHeight="1">
      <c r="A31" s="55" t="s">
        <v>47</v>
      </c>
      <c r="B31" s="56">
        <v>30975</v>
      </c>
      <c r="C31" s="29">
        <f t="shared" si="2"/>
        <v>12656</v>
      </c>
      <c r="D31" s="30" t="s">
        <v>38</v>
      </c>
      <c r="E31" s="57">
        <v>80.8</v>
      </c>
      <c r="F31" s="57">
        <v>80</v>
      </c>
      <c r="G31" s="33">
        <v>20</v>
      </c>
      <c r="H31" s="32">
        <v>18</v>
      </c>
      <c r="I31" s="34">
        <f t="shared" si="3"/>
        <v>1440</v>
      </c>
      <c r="J31" s="54">
        <v>14</v>
      </c>
    </row>
    <row r="32" spans="1:10" s="1" customFormat="1" ht="12" customHeight="1">
      <c r="A32" s="36" t="s">
        <v>48</v>
      </c>
      <c r="B32" s="28">
        <v>34934</v>
      </c>
      <c r="C32" s="29">
        <f t="shared" si="2"/>
        <v>8697</v>
      </c>
      <c r="D32" s="30" t="s">
        <v>17</v>
      </c>
      <c r="E32" s="31">
        <v>71.1</v>
      </c>
      <c r="F32" s="31">
        <v>70</v>
      </c>
      <c r="G32" s="33">
        <v>15</v>
      </c>
      <c r="H32" s="33">
        <v>16</v>
      </c>
      <c r="I32" s="34">
        <f t="shared" si="3"/>
        <v>1120</v>
      </c>
      <c r="J32" s="54">
        <v>15</v>
      </c>
    </row>
    <row r="33" spans="1:10" s="1" customFormat="1" ht="12" customHeight="1">
      <c r="A33" s="36" t="s">
        <v>49</v>
      </c>
      <c r="B33" s="28">
        <v>31823</v>
      </c>
      <c r="C33" s="29">
        <f t="shared" si="2"/>
        <v>11808</v>
      </c>
      <c r="D33" s="30" t="s">
        <v>38</v>
      </c>
      <c r="E33" s="31">
        <v>64</v>
      </c>
      <c r="F33" s="31">
        <v>62.5</v>
      </c>
      <c r="G33" s="33">
        <v>25</v>
      </c>
      <c r="H33" s="33">
        <v>10</v>
      </c>
      <c r="I33" s="34">
        <f t="shared" si="3"/>
        <v>625</v>
      </c>
      <c r="J33" s="54">
        <v>16</v>
      </c>
    </row>
    <row r="34" spans="1:10" s="1" customFormat="1" ht="12" customHeight="1">
      <c r="A34" s="59"/>
      <c r="B34" s="28"/>
      <c r="C34" s="29"/>
      <c r="D34" s="58"/>
      <c r="E34" s="57"/>
      <c r="F34" s="57"/>
      <c r="G34" s="32"/>
      <c r="H34" s="32"/>
      <c r="I34" s="60"/>
      <c r="J34" s="54"/>
    </row>
    <row r="35" spans="1:10" s="1" customFormat="1" ht="12" customHeight="1">
      <c r="A35" s="59"/>
      <c r="B35" s="28"/>
      <c r="C35" s="29"/>
      <c r="D35" s="58"/>
      <c r="E35" s="57"/>
      <c r="F35" s="57"/>
      <c r="G35" s="32"/>
      <c r="H35" s="32"/>
      <c r="I35" s="60"/>
      <c r="J35" s="54"/>
    </row>
    <row r="36" spans="1:10" s="1" customFormat="1" ht="15">
      <c r="A36" s="59"/>
      <c r="B36" s="28"/>
      <c r="C36" s="29">
        <f>SUM($L$1-B36)</f>
        <v>43631</v>
      </c>
      <c r="D36" s="58"/>
      <c r="E36" s="57"/>
      <c r="F36" s="57"/>
      <c r="G36" s="32"/>
      <c r="H36" s="32"/>
      <c r="I36" s="60">
        <f>SUM(F36*H36)</f>
        <v>0</v>
      </c>
      <c r="J36" s="54"/>
    </row>
    <row r="37" spans="1:10" s="1" customFormat="1" ht="33.75" customHeight="1">
      <c r="A37" s="156" t="s">
        <v>50</v>
      </c>
      <c r="B37" s="156"/>
      <c r="C37" s="156"/>
      <c r="D37" s="156"/>
      <c r="E37" s="156"/>
      <c r="F37" s="156"/>
      <c r="G37" s="156"/>
      <c r="H37" s="156"/>
      <c r="I37" s="156"/>
      <c r="J37" s="156"/>
    </row>
    <row r="38" spans="1:10" s="26" customFormat="1" ht="45">
      <c r="A38" s="61" t="s">
        <v>3</v>
      </c>
      <c r="B38" s="61" t="s">
        <v>25</v>
      </c>
      <c r="C38" s="61" t="s">
        <v>5</v>
      </c>
      <c r="D38" s="61" t="s">
        <v>6</v>
      </c>
      <c r="E38" s="62" t="s">
        <v>7</v>
      </c>
      <c r="F38" s="63" t="s">
        <v>9</v>
      </c>
      <c r="G38" s="64" t="s">
        <v>26</v>
      </c>
      <c r="H38" s="65" t="s">
        <v>11</v>
      </c>
      <c r="I38" s="63" t="s">
        <v>27</v>
      </c>
      <c r="J38" s="20" t="s">
        <v>13</v>
      </c>
    </row>
    <row r="39" spans="1:10" s="1" customFormat="1" ht="15">
      <c r="A39" s="27"/>
      <c r="B39" s="28"/>
      <c r="C39" s="29">
        <f>SUM($L$1-B39)</f>
        <v>43631</v>
      </c>
      <c r="D39" s="30"/>
      <c r="E39" s="31"/>
      <c r="F39" s="31"/>
      <c r="G39" s="33"/>
      <c r="H39" s="33"/>
      <c r="I39" s="34">
        <f>SUM(F39*H39)</f>
        <v>0</v>
      </c>
      <c r="J39" s="35"/>
    </row>
    <row r="40" spans="1:10" s="1" customFormat="1" ht="15">
      <c r="A40" s="36" t="s">
        <v>51</v>
      </c>
      <c r="B40" s="28">
        <v>26768</v>
      </c>
      <c r="C40" s="29">
        <f>SUM($L$1-B40)</f>
        <v>16863</v>
      </c>
      <c r="D40" s="30" t="s">
        <v>21</v>
      </c>
      <c r="E40" s="31">
        <v>67.2</v>
      </c>
      <c r="F40" s="31">
        <v>65</v>
      </c>
      <c r="G40" s="33">
        <v>30</v>
      </c>
      <c r="H40" s="33">
        <v>30</v>
      </c>
      <c r="I40" s="34">
        <f>SUM(F40*H40)</f>
        <v>1950</v>
      </c>
      <c r="J40" s="35">
        <v>1</v>
      </c>
    </row>
    <row r="41" spans="1:10" s="1" customFormat="1" ht="15">
      <c r="A41" s="36" t="s">
        <v>52</v>
      </c>
      <c r="B41" s="28">
        <v>27149</v>
      </c>
      <c r="C41" s="29">
        <f>SUM($L$1-B41)</f>
        <v>16482</v>
      </c>
      <c r="D41" s="30" t="s">
        <v>38</v>
      </c>
      <c r="E41" s="31">
        <v>90</v>
      </c>
      <c r="F41" s="31">
        <v>90</v>
      </c>
      <c r="G41" s="33">
        <v>30</v>
      </c>
      <c r="H41" s="33">
        <v>26</v>
      </c>
      <c r="I41" s="34">
        <f>SUM(F41*H41)</f>
        <v>2340</v>
      </c>
      <c r="J41" s="35">
        <v>2</v>
      </c>
    </row>
    <row r="42" spans="1:10" s="1" customFormat="1" ht="15">
      <c r="A42" s="36" t="s">
        <v>53</v>
      </c>
      <c r="B42" s="28">
        <v>26488</v>
      </c>
      <c r="C42" s="29">
        <f>SUM($L$1-B42)</f>
        <v>17143</v>
      </c>
      <c r="D42" s="30" t="s">
        <v>21</v>
      </c>
      <c r="E42" s="31">
        <v>74.4</v>
      </c>
      <c r="F42" s="31">
        <v>72.5</v>
      </c>
      <c r="G42" s="33">
        <v>20</v>
      </c>
      <c r="H42" s="33">
        <v>26</v>
      </c>
      <c r="I42" s="34">
        <f>SUM(F42*H42)</f>
        <v>1885</v>
      </c>
      <c r="J42" s="35">
        <v>3</v>
      </c>
    </row>
    <row r="43" spans="1:10" s="1" customFormat="1" ht="15">
      <c r="A43" s="36" t="s">
        <v>54</v>
      </c>
      <c r="B43" s="28">
        <v>27285</v>
      </c>
      <c r="C43" s="29">
        <f>SUM($L$1-B43)</f>
        <v>16346</v>
      </c>
      <c r="D43" s="30" t="s">
        <v>21</v>
      </c>
      <c r="E43" s="31">
        <v>74</v>
      </c>
      <c r="F43" s="31">
        <v>72.5</v>
      </c>
      <c r="G43" s="33">
        <v>25</v>
      </c>
      <c r="H43" s="33">
        <v>23</v>
      </c>
      <c r="I43" s="34">
        <f>SUM(F43*H43)</f>
        <v>1667.5</v>
      </c>
      <c r="J43" s="35">
        <v>4</v>
      </c>
    </row>
    <row r="44" spans="1:10" s="1" customFormat="1" ht="15">
      <c r="A44" s="27"/>
      <c r="B44" s="28"/>
      <c r="C44" s="29"/>
      <c r="D44" s="30"/>
      <c r="E44" s="31"/>
      <c r="F44" s="31"/>
      <c r="G44" s="33"/>
      <c r="H44" s="33"/>
      <c r="I44" s="34"/>
      <c r="J44" s="35"/>
    </row>
    <row r="45" spans="1:10" s="1" customFormat="1" ht="15">
      <c r="A45" s="27"/>
      <c r="B45" s="28"/>
      <c r="C45" s="29">
        <f>SUM($L$1-B45)</f>
        <v>43631</v>
      </c>
      <c r="D45" s="30"/>
      <c r="E45" s="31"/>
      <c r="F45" s="31"/>
      <c r="G45" s="33"/>
      <c r="H45" s="33"/>
      <c r="I45" s="34">
        <f>SUM(F45*H45)</f>
        <v>0</v>
      </c>
      <c r="J45" s="35"/>
    </row>
    <row r="46" spans="1:10" s="1" customFormat="1" ht="13.5" customHeight="1">
      <c r="A46" s="27"/>
      <c r="B46" s="28"/>
      <c r="C46" s="29">
        <f>SUM($L$1-B46)</f>
        <v>43631</v>
      </c>
      <c r="D46" s="30"/>
      <c r="E46" s="31"/>
      <c r="F46" s="31"/>
      <c r="G46" s="33"/>
      <c r="H46" s="33"/>
      <c r="I46" s="34">
        <f>SUM(F46*H46)</f>
        <v>0</v>
      </c>
      <c r="J46" s="35"/>
    </row>
    <row r="47" spans="1:10" s="1" customFormat="1" ht="12.75" customHeight="1">
      <c r="A47" s="27"/>
      <c r="B47" s="28"/>
      <c r="C47" s="29">
        <f>SUM($L$1-B47)</f>
        <v>43631</v>
      </c>
      <c r="D47" s="30"/>
      <c r="E47" s="31"/>
      <c r="F47" s="31"/>
      <c r="G47" s="33"/>
      <c r="H47" s="33"/>
      <c r="I47" s="34">
        <f>SUM(F47*H47)</f>
        <v>0</v>
      </c>
      <c r="J47" s="35"/>
    </row>
    <row r="48" spans="1:10" s="1" customFormat="1" ht="31.5" customHeight="1">
      <c r="A48" s="155" t="s">
        <v>55</v>
      </c>
      <c r="B48" s="155"/>
      <c r="C48" s="155"/>
      <c r="D48" s="155"/>
      <c r="E48" s="155"/>
      <c r="F48" s="155"/>
      <c r="G48" s="155"/>
      <c r="H48" s="155"/>
      <c r="I48" s="155"/>
      <c r="J48" s="155"/>
    </row>
    <row r="49" spans="1:10" s="26" customFormat="1" ht="45">
      <c r="A49" s="13" t="s">
        <v>3</v>
      </c>
      <c r="B49" s="14" t="s">
        <v>25</v>
      </c>
      <c r="C49" s="14" t="s">
        <v>5</v>
      </c>
      <c r="D49" s="14" t="s">
        <v>6</v>
      </c>
      <c r="E49" s="15" t="s">
        <v>7</v>
      </c>
      <c r="F49" s="66" t="s">
        <v>9</v>
      </c>
      <c r="G49" s="67" t="s">
        <v>26</v>
      </c>
      <c r="H49" s="68" t="s">
        <v>11</v>
      </c>
      <c r="I49" s="18" t="s">
        <v>27</v>
      </c>
      <c r="J49" s="25" t="s">
        <v>13</v>
      </c>
    </row>
    <row r="50" spans="1:10" s="1" customFormat="1" ht="11.25" customHeight="1">
      <c r="A50" s="27"/>
      <c r="B50" s="28"/>
      <c r="C50" s="29">
        <f>SUM($L$1-B50)</f>
        <v>43631</v>
      </c>
      <c r="D50" s="30"/>
      <c r="E50" s="31"/>
      <c r="F50" s="31"/>
      <c r="G50" s="32"/>
      <c r="H50" s="33"/>
      <c r="I50" s="34">
        <f>SUM(F50*H50)</f>
        <v>0</v>
      </c>
      <c r="J50" s="69"/>
    </row>
    <row r="51" spans="1:10" s="1" customFormat="1" ht="11.25" customHeight="1">
      <c r="A51" s="36"/>
      <c r="B51" s="28"/>
      <c r="C51" s="29"/>
      <c r="D51" s="30"/>
      <c r="E51" s="31"/>
      <c r="F51" s="31"/>
      <c r="G51" s="32"/>
      <c r="H51" s="33"/>
      <c r="I51" s="34"/>
      <c r="J51" s="69"/>
    </row>
    <row r="52" spans="1:10" s="1" customFormat="1" ht="12.75" customHeight="1">
      <c r="A52" s="36" t="s">
        <v>56</v>
      </c>
      <c r="B52" s="28">
        <v>22092</v>
      </c>
      <c r="C52" s="29">
        <f aca="true" t="shared" si="4" ref="C52:C59">SUM($L$1-B52)</f>
        <v>21539</v>
      </c>
      <c r="D52" s="30" t="s">
        <v>21</v>
      </c>
      <c r="E52" s="31">
        <v>89.5</v>
      </c>
      <c r="F52" s="31">
        <v>87.5</v>
      </c>
      <c r="G52" s="33">
        <v>30</v>
      </c>
      <c r="H52" s="33">
        <v>31</v>
      </c>
      <c r="I52" s="34">
        <f aca="true" t="shared" si="5" ref="I52:I59">SUM(F52*H52)</f>
        <v>2712.5</v>
      </c>
      <c r="J52" s="70">
        <v>1</v>
      </c>
    </row>
    <row r="53" spans="1:10" s="1" customFormat="1" ht="12.75" customHeight="1">
      <c r="A53" s="36" t="s">
        <v>57</v>
      </c>
      <c r="B53" s="28">
        <v>24487</v>
      </c>
      <c r="C53" s="29">
        <f t="shared" si="4"/>
        <v>19144</v>
      </c>
      <c r="D53" s="30" t="s">
        <v>38</v>
      </c>
      <c r="E53" s="31">
        <v>89.8</v>
      </c>
      <c r="F53" s="31">
        <v>87.5</v>
      </c>
      <c r="G53" s="32">
        <v>30</v>
      </c>
      <c r="H53" s="33">
        <v>29</v>
      </c>
      <c r="I53" s="34">
        <f t="shared" si="5"/>
        <v>2537.5</v>
      </c>
      <c r="J53" s="70">
        <v>2</v>
      </c>
    </row>
    <row r="54" spans="1:10" s="1" customFormat="1" ht="12.75" customHeight="1">
      <c r="A54" s="36" t="s">
        <v>58</v>
      </c>
      <c r="B54" s="28">
        <v>24284</v>
      </c>
      <c r="C54" s="29">
        <f t="shared" si="4"/>
        <v>19347</v>
      </c>
      <c r="D54" s="30" t="s">
        <v>59</v>
      </c>
      <c r="E54" s="31">
        <v>75.5</v>
      </c>
      <c r="F54" s="31">
        <v>75</v>
      </c>
      <c r="G54" s="33">
        <v>20</v>
      </c>
      <c r="H54" s="33">
        <v>26</v>
      </c>
      <c r="I54" s="34">
        <f t="shared" si="5"/>
        <v>1950</v>
      </c>
      <c r="J54" s="70">
        <v>3</v>
      </c>
    </row>
    <row r="55" spans="1:10" s="1" customFormat="1" ht="12.75" customHeight="1">
      <c r="A55" s="36" t="s">
        <v>60</v>
      </c>
      <c r="B55" s="28">
        <v>24754</v>
      </c>
      <c r="C55" s="29">
        <f t="shared" si="4"/>
        <v>18877</v>
      </c>
      <c r="D55" s="30" t="s">
        <v>21</v>
      </c>
      <c r="E55" s="31">
        <v>76.5</v>
      </c>
      <c r="F55" s="31">
        <v>75</v>
      </c>
      <c r="G55" s="33">
        <v>20</v>
      </c>
      <c r="H55" s="33">
        <v>20</v>
      </c>
      <c r="I55" s="34">
        <f t="shared" si="5"/>
        <v>1500</v>
      </c>
      <c r="J55" s="70">
        <v>4</v>
      </c>
    </row>
    <row r="56" spans="1:10" s="1" customFormat="1" ht="11.25" customHeight="1">
      <c r="A56" s="36" t="s">
        <v>61</v>
      </c>
      <c r="B56" s="28">
        <v>24146</v>
      </c>
      <c r="C56" s="29">
        <f t="shared" si="4"/>
        <v>19485</v>
      </c>
      <c r="D56" s="30" t="s">
        <v>21</v>
      </c>
      <c r="E56" s="31">
        <v>72.2</v>
      </c>
      <c r="F56" s="31">
        <v>70</v>
      </c>
      <c r="G56" s="32">
        <v>1</v>
      </c>
      <c r="H56" s="33">
        <v>19</v>
      </c>
      <c r="I56" s="34">
        <f t="shared" si="5"/>
        <v>1330</v>
      </c>
      <c r="J56" s="69">
        <v>5</v>
      </c>
    </row>
    <row r="57" spans="1:10" s="1" customFormat="1" ht="12.75" customHeight="1">
      <c r="A57" s="36" t="s">
        <v>62</v>
      </c>
      <c r="B57" s="28">
        <v>24991</v>
      </c>
      <c r="C57" s="29">
        <f t="shared" si="4"/>
        <v>18640</v>
      </c>
      <c r="D57" s="30" t="s">
        <v>21</v>
      </c>
      <c r="E57" s="31">
        <v>77</v>
      </c>
      <c r="F57" s="31">
        <v>75</v>
      </c>
      <c r="G57" s="33">
        <v>15</v>
      </c>
      <c r="H57" s="33">
        <v>16</v>
      </c>
      <c r="I57" s="34">
        <f t="shared" si="5"/>
        <v>1200</v>
      </c>
      <c r="J57" s="70">
        <v>6</v>
      </c>
    </row>
    <row r="58" spans="1:10" s="1" customFormat="1" ht="12.75" customHeight="1">
      <c r="A58" s="27"/>
      <c r="B58" s="28"/>
      <c r="C58" s="29">
        <f t="shared" si="4"/>
        <v>43631</v>
      </c>
      <c r="D58" s="30"/>
      <c r="E58" s="31"/>
      <c r="F58" s="31"/>
      <c r="G58" s="33"/>
      <c r="H58" s="33"/>
      <c r="I58" s="34">
        <f t="shared" si="5"/>
        <v>0</v>
      </c>
      <c r="J58" s="70"/>
    </row>
    <row r="59" spans="1:10" s="1" customFormat="1" ht="15">
      <c r="A59" s="27"/>
      <c r="B59" s="28"/>
      <c r="C59" s="29">
        <f t="shared" si="4"/>
        <v>43631</v>
      </c>
      <c r="D59" s="30"/>
      <c r="E59" s="31"/>
      <c r="F59" s="31"/>
      <c r="G59" s="33"/>
      <c r="H59" s="33"/>
      <c r="I59" s="34">
        <f t="shared" si="5"/>
        <v>0</v>
      </c>
      <c r="J59" s="70"/>
    </row>
    <row r="60" spans="1:10" s="1" customFormat="1" ht="15">
      <c r="A60" s="27"/>
      <c r="B60" s="28"/>
      <c r="C60" s="29"/>
      <c r="D60" s="30"/>
      <c r="E60" s="31"/>
      <c r="F60" s="31"/>
      <c r="G60" s="33"/>
      <c r="H60" s="33"/>
      <c r="I60" s="34"/>
      <c r="J60" s="70"/>
    </row>
    <row r="61" spans="1:10" s="1" customFormat="1" ht="15">
      <c r="A61" s="71"/>
      <c r="B61" s="72"/>
      <c r="C61" s="73"/>
      <c r="D61" s="71"/>
      <c r="E61" s="74"/>
      <c r="F61" s="74"/>
      <c r="G61" s="75"/>
      <c r="H61" s="75"/>
      <c r="I61" s="74"/>
      <c r="J61" s="76"/>
    </row>
    <row r="62" spans="1:10" s="1" customFormat="1" ht="15">
      <c r="A62" s="71"/>
      <c r="B62" s="72"/>
      <c r="C62" s="73"/>
      <c r="D62" s="71"/>
      <c r="E62" s="74"/>
      <c r="F62" s="74"/>
      <c r="G62" s="75"/>
      <c r="H62" s="75"/>
      <c r="I62" s="74"/>
      <c r="J62" s="76"/>
    </row>
    <row r="63" spans="1:10" s="1" customFormat="1" ht="15">
      <c r="A63" s="71"/>
      <c r="B63" s="72"/>
      <c r="C63" s="73"/>
      <c r="D63" s="71"/>
      <c r="E63" s="74"/>
      <c r="F63" s="74"/>
      <c r="G63" s="75"/>
      <c r="H63" s="75"/>
      <c r="I63" s="74"/>
      <c r="J63" s="76"/>
    </row>
    <row r="64" spans="1:10" s="1" customFormat="1" ht="15">
      <c r="A64" s="71"/>
      <c r="B64" s="72"/>
      <c r="C64" s="73"/>
      <c r="D64" s="71"/>
      <c r="E64" s="74"/>
      <c r="F64" s="74"/>
      <c r="G64" s="75"/>
      <c r="H64" s="75"/>
      <c r="I64" s="74"/>
      <c r="J64" s="76"/>
    </row>
    <row r="65" spans="1:10" s="1" customFormat="1" ht="15">
      <c r="A65" s="71"/>
      <c r="B65" s="72"/>
      <c r="C65" s="73"/>
      <c r="D65" s="71"/>
      <c r="E65" s="74"/>
      <c r="F65" s="74"/>
      <c r="G65" s="75"/>
      <c r="H65" s="75"/>
      <c r="I65" s="74"/>
      <c r="J65" s="76"/>
    </row>
    <row r="66" spans="1:10" s="1" customFormat="1" ht="15">
      <c r="A66" s="71"/>
      <c r="B66" s="72"/>
      <c r="C66" s="73"/>
      <c r="D66" s="71"/>
      <c r="E66" s="74"/>
      <c r="F66" s="74"/>
      <c r="G66" s="75"/>
      <c r="H66" s="75"/>
      <c r="I66" s="74"/>
      <c r="J66" s="76"/>
    </row>
    <row r="67" spans="1:10" s="1" customFormat="1" ht="15">
      <c r="A67" s="71"/>
      <c r="B67" s="72"/>
      <c r="C67" s="73"/>
      <c r="D67" s="71"/>
      <c r="E67" s="74"/>
      <c r="F67" s="74"/>
      <c r="G67" s="75"/>
      <c r="H67" s="75"/>
      <c r="I67" s="74"/>
      <c r="J67" s="76"/>
    </row>
    <row r="68" spans="1:10" s="1" customFormat="1" ht="15">
      <c r="A68" s="71"/>
      <c r="B68" s="72"/>
      <c r="C68" s="73"/>
      <c r="D68" s="71"/>
      <c r="E68" s="74"/>
      <c r="F68" s="74"/>
      <c r="G68" s="75"/>
      <c r="H68" s="75"/>
      <c r="I68" s="74"/>
      <c r="J68" s="76"/>
    </row>
    <row r="69" spans="1:10" s="1" customFormat="1" ht="15">
      <c r="A69" s="71"/>
      <c r="B69" s="72"/>
      <c r="C69" s="73"/>
      <c r="D69" s="71"/>
      <c r="E69" s="74"/>
      <c r="F69" s="74"/>
      <c r="G69" s="75"/>
      <c r="H69" s="75"/>
      <c r="I69" s="74"/>
      <c r="J69" s="76"/>
    </row>
    <row r="70" spans="1:10" s="1" customFormat="1" ht="15">
      <c r="A70" s="71"/>
      <c r="B70" s="72"/>
      <c r="C70" s="73"/>
      <c r="D70" s="71"/>
      <c r="E70" s="74"/>
      <c r="F70" s="74"/>
      <c r="G70" s="75"/>
      <c r="H70" s="75"/>
      <c r="I70" s="74"/>
      <c r="J70" s="76"/>
    </row>
    <row r="71" spans="1:10" s="1" customFormat="1" ht="15">
      <c r="A71" s="71"/>
      <c r="B71" s="72"/>
      <c r="C71" s="73"/>
      <c r="D71" s="71"/>
      <c r="E71" s="74"/>
      <c r="F71" s="74"/>
      <c r="G71" s="75"/>
      <c r="H71" s="75"/>
      <c r="I71" s="74"/>
      <c r="J71" s="76"/>
    </row>
    <row r="72" spans="1:10" s="1" customFormat="1" ht="16.5" customHeight="1">
      <c r="A72" s="156" t="s">
        <v>63</v>
      </c>
      <c r="B72" s="156"/>
      <c r="C72" s="156"/>
      <c r="D72" s="156"/>
      <c r="E72" s="156"/>
      <c r="F72" s="156"/>
      <c r="G72" s="156"/>
      <c r="H72" s="156"/>
      <c r="I72" s="156"/>
      <c r="J72" s="156"/>
    </row>
    <row r="73" spans="1:10" s="26" customFormat="1" ht="45">
      <c r="A73" s="13" t="s">
        <v>3</v>
      </c>
      <c r="B73" s="14" t="s">
        <v>25</v>
      </c>
      <c r="C73" s="14" t="s">
        <v>5</v>
      </c>
      <c r="D73" s="14" t="s">
        <v>6</v>
      </c>
      <c r="E73" s="15" t="s">
        <v>7</v>
      </c>
      <c r="F73" s="24" t="s">
        <v>9</v>
      </c>
      <c r="G73" s="45" t="s">
        <v>26</v>
      </c>
      <c r="H73" s="17" t="s">
        <v>11</v>
      </c>
      <c r="I73" s="18" t="s">
        <v>27</v>
      </c>
      <c r="J73" s="25" t="s">
        <v>13</v>
      </c>
    </row>
    <row r="74" spans="1:10" s="1" customFormat="1" ht="15">
      <c r="A74" s="46"/>
      <c r="B74" s="47"/>
      <c r="C74" s="29">
        <f aca="true" t="shared" si="6" ref="C74:C79">SUM($L$1-B74)</f>
        <v>43631</v>
      </c>
      <c r="D74" s="30"/>
      <c r="E74" s="49"/>
      <c r="F74" s="49"/>
      <c r="G74" s="50"/>
      <c r="H74" s="50"/>
      <c r="I74" s="51">
        <f aca="true" t="shared" si="7" ref="I74:I79">SUM(F74*H74)</f>
        <v>0</v>
      </c>
      <c r="J74" s="52"/>
    </row>
    <row r="75" spans="1:10" s="1" customFormat="1" ht="15">
      <c r="A75" s="36" t="s">
        <v>64</v>
      </c>
      <c r="B75" s="28">
        <v>16928</v>
      </c>
      <c r="C75" s="29">
        <f t="shared" si="6"/>
        <v>26703</v>
      </c>
      <c r="D75" s="30" t="s">
        <v>21</v>
      </c>
      <c r="E75" s="31">
        <v>82.4</v>
      </c>
      <c r="F75" s="31">
        <v>80</v>
      </c>
      <c r="G75" s="33">
        <v>80</v>
      </c>
      <c r="H75" s="33">
        <v>21</v>
      </c>
      <c r="I75" s="34">
        <f t="shared" si="7"/>
        <v>1680</v>
      </c>
      <c r="J75" s="53">
        <v>1</v>
      </c>
    </row>
    <row r="76" spans="1:10" s="1" customFormat="1" ht="15">
      <c r="A76" s="36" t="s">
        <v>65</v>
      </c>
      <c r="B76" s="28">
        <v>20053</v>
      </c>
      <c r="C76" s="29">
        <f t="shared" si="6"/>
        <v>23578</v>
      </c>
      <c r="D76" s="30" t="s">
        <v>21</v>
      </c>
      <c r="E76" s="31">
        <v>74.9</v>
      </c>
      <c r="F76" s="31">
        <v>72.5</v>
      </c>
      <c r="G76" s="33">
        <v>20</v>
      </c>
      <c r="H76" s="33">
        <v>20</v>
      </c>
      <c r="I76" s="34">
        <f t="shared" si="7"/>
        <v>1450</v>
      </c>
      <c r="J76" s="53">
        <v>2</v>
      </c>
    </row>
    <row r="77" spans="1:10" s="1" customFormat="1" ht="15">
      <c r="A77" s="36" t="s">
        <v>66</v>
      </c>
      <c r="B77" s="28">
        <v>17993</v>
      </c>
      <c r="C77" s="29">
        <f t="shared" si="6"/>
        <v>25638</v>
      </c>
      <c r="D77" s="30" t="s">
        <v>21</v>
      </c>
      <c r="E77" s="31">
        <v>67.4</v>
      </c>
      <c r="F77" s="31">
        <v>65</v>
      </c>
      <c r="G77" s="33">
        <v>10</v>
      </c>
      <c r="H77" s="33">
        <v>19</v>
      </c>
      <c r="I77" s="34">
        <f t="shared" si="7"/>
        <v>1235</v>
      </c>
      <c r="J77" s="53">
        <v>3</v>
      </c>
    </row>
    <row r="78" spans="1:10" s="1" customFormat="1" ht="15">
      <c r="A78" s="27"/>
      <c r="B78" s="28"/>
      <c r="C78" s="29">
        <f t="shared" si="6"/>
        <v>43631</v>
      </c>
      <c r="D78" s="30"/>
      <c r="E78" s="31"/>
      <c r="F78" s="31"/>
      <c r="G78" s="33"/>
      <c r="H78" s="33"/>
      <c r="I78" s="34">
        <f t="shared" si="7"/>
        <v>0</v>
      </c>
      <c r="J78" s="53"/>
    </row>
    <row r="79" spans="1:10" s="1" customFormat="1" ht="15">
      <c r="A79" s="37"/>
      <c r="B79" s="38"/>
      <c r="C79" s="39">
        <f t="shared" si="6"/>
        <v>43631</v>
      </c>
      <c r="D79" s="40"/>
      <c r="E79" s="41"/>
      <c r="F79" s="41"/>
      <c r="G79" s="42"/>
      <c r="H79" s="42"/>
      <c r="I79" s="43">
        <f t="shared" si="7"/>
        <v>0</v>
      </c>
      <c r="J79" s="77"/>
    </row>
  </sheetData>
  <sheetProtection selectLockedCells="1" selectUnlockedCells="1"/>
  <mergeCells count="8">
    <mergeCell ref="A48:J48"/>
    <mergeCell ref="A72:J72"/>
    <mergeCell ref="A1:K1"/>
    <mergeCell ref="A2:K2"/>
    <mergeCell ref="A3:K3"/>
    <mergeCell ref="A5:J5"/>
    <mergeCell ref="A15:J15"/>
    <mergeCell ref="A37:J37"/>
  </mergeCells>
  <printOptions/>
  <pageMargins left="0.7083333333333334" right="0.7" top="0.3298611111111111" bottom="0.7479166666666667" header="0.5118055555555555" footer="0.5118055555555555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A10">
      <selection activeCell="D103" sqref="D103"/>
    </sheetView>
  </sheetViews>
  <sheetFormatPr defaultColWidth="10.8515625" defaultRowHeight="15"/>
  <cols>
    <col min="1" max="1" width="32.28125" style="0" customWidth="1"/>
    <col min="2" max="2" width="10.7109375" style="0" customWidth="1"/>
    <col min="3" max="3" width="4.421875" style="0" customWidth="1"/>
    <col min="4" max="4" width="32.28125" style="0" customWidth="1"/>
    <col min="5" max="6" width="9.421875" style="21" customWidth="1"/>
    <col min="7" max="7" width="10.7109375" style="22" customWidth="1"/>
    <col min="8" max="8" width="6.28125" style="22" customWidth="1"/>
    <col min="9" max="9" width="8.28125" style="21" customWidth="1"/>
    <col min="10" max="10" width="5.7109375" style="0" customWidth="1"/>
    <col min="11" max="11" width="10.8515625" style="0" customWidth="1"/>
    <col min="12" max="12" width="17.140625" style="0" customWidth="1"/>
  </cols>
  <sheetData>
    <row r="1" spans="1:12" s="1" customFormat="1" ht="26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2">
        <v>43631</v>
      </c>
    </row>
    <row r="2" spans="1:11" s="1" customFormat="1" ht="21">
      <c r="A2" s="152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s="1" customFormat="1" ht="18.75">
      <c r="A3" s="153">
        <v>43232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9" s="1" customFormat="1" ht="6.75" customHeight="1">
      <c r="A4" s="7"/>
      <c r="B4" s="7"/>
      <c r="C4" s="7"/>
      <c r="D4" s="7"/>
      <c r="E4" s="10"/>
      <c r="F4" s="10"/>
      <c r="G4" s="11"/>
      <c r="H4" s="11"/>
      <c r="I4" s="10"/>
    </row>
    <row r="5" spans="1:10" s="1" customFormat="1" ht="17.25" customHeight="1">
      <c r="A5" s="159" t="s">
        <v>67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s="1" customFormat="1" ht="18.75" customHeight="1">
      <c r="A6" s="160" t="s">
        <v>68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0" s="26" customFormat="1" ht="30">
      <c r="A7" s="13" t="s">
        <v>3</v>
      </c>
      <c r="B7" s="14" t="s">
        <v>25</v>
      </c>
      <c r="C7" s="14" t="s">
        <v>5</v>
      </c>
      <c r="D7" s="14" t="s">
        <v>6</v>
      </c>
      <c r="E7" s="15" t="s">
        <v>7</v>
      </c>
      <c r="F7" s="24" t="s">
        <v>9</v>
      </c>
      <c r="G7" s="16" t="s">
        <v>10</v>
      </c>
      <c r="H7" s="17" t="s">
        <v>11</v>
      </c>
      <c r="I7" s="18" t="s">
        <v>12</v>
      </c>
      <c r="J7" s="25" t="s">
        <v>13</v>
      </c>
    </row>
    <row r="8" spans="1:10" s="1" customFormat="1" ht="13.5" customHeight="1">
      <c r="A8" s="46"/>
      <c r="B8" s="47"/>
      <c r="C8" s="29">
        <f>SUM($L$1-B8)</f>
        <v>43631</v>
      </c>
      <c r="D8" s="48"/>
      <c r="E8" s="49"/>
      <c r="F8" s="49">
        <v>100</v>
      </c>
      <c r="G8" s="33"/>
      <c r="H8" s="50"/>
      <c r="I8" s="51">
        <f>SUM(F8*H8)</f>
        <v>0</v>
      </c>
      <c r="J8" s="52"/>
    </row>
    <row r="9" spans="1:10" s="1" customFormat="1" ht="13.5" customHeight="1">
      <c r="A9" s="36" t="s">
        <v>34</v>
      </c>
      <c r="B9" s="28">
        <v>34352</v>
      </c>
      <c r="C9" s="29">
        <f>SUM($L$1-B9)</f>
        <v>9279</v>
      </c>
      <c r="D9" s="30" t="s">
        <v>17</v>
      </c>
      <c r="E9" s="31">
        <v>69.9</v>
      </c>
      <c r="F9" s="31">
        <v>100</v>
      </c>
      <c r="G9" s="33">
        <v>18</v>
      </c>
      <c r="H9" s="33">
        <v>19</v>
      </c>
      <c r="I9" s="34">
        <f>SUM(F9*H9)</f>
        <v>1900</v>
      </c>
      <c r="J9" s="52">
        <v>1</v>
      </c>
    </row>
    <row r="10" spans="1:10" s="1" customFormat="1" ht="12.75" customHeight="1">
      <c r="A10" s="36" t="s">
        <v>39</v>
      </c>
      <c r="B10" s="28">
        <v>32835</v>
      </c>
      <c r="C10" s="29">
        <f>SUM($L$1-B10)</f>
        <v>10796</v>
      </c>
      <c r="D10" s="30" t="s">
        <v>38</v>
      </c>
      <c r="E10" s="31">
        <v>68.3</v>
      </c>
      <c r="F10" s="57">
        <v>100</v>
      </c>
      <c r="G10" s="33">
        <v>10</v>
      </c>
      <c r="H10" s="32">
        <v>7</v>
      </c>
      <c r="I10" s="34">
        <f>SUM(F10*H10)</f>
        <v>700</v>
      </c>
      <c r="J10" s="35">
        <v>2</v>
      </c>
    </row>
    <row r="11" spans="1:10" s="1" customFormat="1" ht="12.75" customHeight="1">
      <c r="A11" s="36" t="s">
        <v>43</v>
      </c>
      <c r="B11" s="28">
        <v>34081</v>
      </c>
      <c r="C11" s="29">
        <f>SUM($L$1-B11)</f>
        <v>9550</v>
      </c>
      <c r="D11" s="30" t="s">
        <v>17</v>
      </c>
      <c r="E11" s="31">
        <v>67.8</v>
      </c>
      <c r="F11" s="57">
        <v>100</v>
      </c>
      <c r="G11" s="33">
        <v>6</v>
      </c>
      <c r="H11" s="32">
        <v>6</v>
      </c>
      <c r="I11" s="34">
        <f>SUM(F11*H11)</f>
        <v>600</v>
      </c>
      <c r="J11" s="35">
        <v>3</v>
      </c>
    </row>
    <row r="12" spans="1:10" s="1" customFormat="1" ht="13.5" customHeight="1">
      <c r="A12" s="36" t="s">
        <v>49</v>
      </c>
      <c r="B12" s="28">
        <v>31823</v>
      </c>
      <c r="C12" s="29">
        <f>SUM($L$1-B12)</f>
        <v>11808</v>
      </c>
      <c r="D12" s="30" t="s">
        <v>38</v>
      </c>
      <c r="E12" s="31">
        <v>64</v>
      </c>
      <c r="F12" s="78">
        <v>100</v>
      </c>
      <c r="G12" s="33">
        <v>2</v>
      </c>
      <c r="H12" s="79">
        <v>0</v>
      </c>
      <c r="I12" s="78">
        <v>0</v>
      </c>
      <c r="J12" s="35">
        <v>4</v>
      </c>
    </row>
    <row r="13" spans="1:10" s="1" customFormat="1" ht="12.75" customHeight="1">
      <c r="A13" s="27"/>
      <c r="B13" s="28"/>
      <c r="C13" s="29">
        <v>41419</v>
      </c>
      <c r="D13" s="30"/>
      <c r="E13" s="31"/>
      <c r="F13" s="31">
        <v>100</v>
      </c>
      <c r="G13" s="33"/>
      <c r="H13" s="33"/>
      <c r="I13" s="34">
        <f>SUM(F13*H13)</f>
        <v>0</v>
      </c>
      <c r="J13" s="35"/>
    </row>
    <row r="14" spans="1:10" s="1" customFormat="1" ht="12.75" customHeight="1">
      <c r="A14" s="27"/>
      <c r="B14" s="28"/>
      <c r="C14" s="29">
        <v>41419</v>
      </c>
      <c r="D14" s="30"/>
      <c r="E14" s="31"/>
      <c r="F14" s="31">
        <v>100</v>
      </c>
      <c r="G14" s="33"/>
      <c r="H14" s="33"/>
      <c r="I14" s="34">
        <f>SUM(F14*H14)</f>
        <v>0</v>
      </c>
      <c r="J14" s="53"/>
    </row>
    <row r="15" spans="1:10" s="1" customFormat="1" ht="12" customHeight="1">
      <c r="A15" s="59"/>
      <c r="B15" s="28"/>
      <c r="C15" s="29">
        <v>41419</v>
      </c>
      <c r="D15" s="58"/>
      <c r="E15" s="57"/>
      <c r="F15" s="57">
        <v>100</v>
      </c>
      <c r="G15" s="32"/>
      <c r="H15" s="32"/>
      <c r="I15" s="60">
        <f>SUM(F15*H15)</f>
        <v>0</v>
      </c>
      <c r="J15" s="54"/>
    </row>
    <row r="16" spans="1:10" s="80" customFormat="1" ht="21.75" customHeight="1">
      <c r="A16" s="158" t="s">
        <v>69</v>
      </c>
      <c r="B16" s="158"/>
      <c r="C16" s="158"/>
      <c r="D16" s="158"/>
      <c r="E16" s="158"/>
      <c r="F16" s="158"/>
      <c r="G16" s="158"/>
      <c r="H16" s="158"/>
      <c r="I16" s="158"/>
      <c r="J16" s="158"/>
    </row>
    <row r="17" spans="1:10" s="26" customFormat="1" ht="30">
      <c r="A17" s="13" t="s">
        <v>3</v>
      </c>
      <c r="B17" s="14" t="s">
        <v>25</v>
      </c>
      <c r="C17" s="14" t="s">
        <v>5</v>
      </c>
      <c r="D17" s="14" t="s">
        <v>6</v>
      </c>
      <c r="E17" s="15" t="s">
        <v>7</v>
      </c>
      <c r="F17" s="24" t="s">
        <v>9</v>
      </c>
      <c r="G17" s="16" t="s">
        <v>10</v>
      </c>
      <c r="H17" s="17" t="s">
        <v>11</v>
      </c>
      <c r="I17" s="18" t="s">
        <v>12</v>
      </c>
      <c r="J17" s="25" t="s">
        <v>13</v>
      </c>
    </row>
    <row r="18" spans="1:10" s="1" customFormat="1" ht="12.75" customHeight="1">
      <c r="A18" s="27"/>
      <c r="B18" s="28"/>
      <c r="C18" s="29">
        <v>41419</v>
      </c>
      <c r="D18" s="30"/>
      <c r="E18" s="31"/>
      <c r="F18" s="31">
        <v>100</v>
      </c>
      <c r="G18" s="33"/>
      <c r="H18" s="33"/>
      <c r="I18" s="34">
        <f aca="true" t="shared" si="0" ref="I18:I26">SUM(F18*H18)</f>
        <v>0</v>
      </c>
      <c r="J18" s="35"/>
    </row>
    <row r="19" spans="1:10" s="1" customFormat="1" ht="12.75" customHeight="1">
      <c r="A19" s="36" t="s">
        <v>70</v>
      </c>
      <c r="B19" s="28">
        <v>29026</v>
      </c>
      <c r="C19" s="29">
        <v>41419</v>
      </c>
      <c r="D19" s="30" t="s">
        <v>17</v>
      </c>
      <c r="E19" s="31">
        <v>78.7</v>
      </c>
      <c r="F19" s="31">
        <v>100</v>
      </c>
      <c r="G19" s="33">
        <v>23</v>
      </c>
      <c r="H19" s="33">
        <v>22</v>
      </c>
      <c r="I19" s="34">
        <f t="shared" si="0"/>
        <v>2200</v>
      </c>
      <c r="J19" s="35">
        <v>1</v>
      </c>
    </row>
    <row r="20" spans="1:10" s="1" customFormat="1" ht="12.75" customHeight="1">
      <c r="A20" s="36" t="s">
        <v>36</v>
      </c>
      <c r="B20" s="28">
        <v>33505</v>
      </c>
      <c r="C20" s="29">
        <f aca="true" t="shared" si="1" ref="C20:C25">SUM($L$1-B20)</f>
        <v>10126</v>
      </c>
      <c r="D20" s="30" t="s">
        <v>17</v>
      </c>
      <c r="E20" s="31">
        <v>77</v>
      </c>
      <c r="F20" s="31">
        <v>100</v>
      </c>
      <c r="G20" s="33">
        <v>15</v>
      </c>
      <c r="H20" s="33">
        <v>17</v>
      </c>
      <c r="I20" s="34">
        <f t="shared" si="0"/>
        <v>1700</v>
      </c>
      <c r="J20" s="35">
        <v>2</v>
      </c>
    </row>
    <row r="21" spans="1:10" s="1" customFormat="1" ht="12" customHeight="1">
      <c r="A21" s="36" t="s">
        <v>28</v>
      </c>
      <c r="B21" s="28">
        <v>35422</v>
      </c>
      <c r="C21" s="29">
        <f t="shared" si="1"/>
        <v>8209</v>
      </c>
      <c r="D21" s="30" t="s">
        <v>17</v>
      </c>
      <c r="E21" s="31">
        <v>76</v>
      </c>
      <c r="F21" s="31">
        <v>100</v>
      </c>
      <c r="G21" s="33">
        <v>11</v>
      </c>
      <c r="H21" s="33">
        <v>13</v>
      </c>
      <c r="I21" s="34">
        <f t="shared" si="0"/>
        <v>1300</v>
      </c>
      <c r="J21" s="35">
        <v>3</v>
      </c>
    </row>
    <row r="22" spans="1:10" s="1" customFormat="1" ht="12.75" customHeight="1">
      <c r="A22" s="36" t="s">
        <v>35</v>
      </c>
      <c r="B22" s="28">
        <v>32623</v>
      </c>
      <c r="C22" s="29">
        <f t="shared" si="1"/>
        <v>11008</v>
      </c>
      <c r="D22" s="30" t="s">
        <v>17</v>
      </c>
      <c r="E22" s="31">
        <v>74.1</v>
      </c>
      <c r="F22" s="31">
        <v>100</v>
      </c>
      <c r="G22" s="33">
        <v>3</v>
      </c>
      <c r="H22" s="32">
        <v>11</v>
      </c>
      <c r="I22" s="34">
        <f t="shared" si="0"/>
        <v>1100</v>
      </c>
      <c r="J22" s="35">
        <v>4</v>
      </c>
    </row>
    <row r="23" spans="1:10" s="1" customFormat="1" ht="13.5" customHeight="1">
      <c r="A23" s="36" t="s">
        <v>29</v>
      </c>
      <c r="B23" s="28">
        <v>35744</v>
      </c>
      <c r="C23" s="29">
        <f t="shared" si="1"/>
        <v>7887</v>
      </c>
      <c r="D23" s="30" t="s">
        <v>17</v>
      </c>
      <c r="E23" s="31">
        <v>74.7</v>
      </c>
      <c r="F23" s="31">
        <v>100</v>
      </c>
      <c r="G23" s="33">
        <v>2</v>
      </c>
      <c r="H23" s="33">
        <v>11</v>
      </c>
      <c r="I23" s="34">
        <f t="shared" si="0"/>
        <v>1100</v>
      </c>
      <c r="J23" s="53">
        <v>5</v>
      </c>
    </row>
    <row r="24" spans="1:10" s="1" customFormat="1" ht="13.5" customHeight="1">
      <c r="A24" s="55" t="s">
        <v>40</v>
      </c>
      <c r="B24" s="56">
        <v>33850</v>
      </c>
      <c r="C24" s="29">
        <f t="shared" si="1"/>
        <v>9781</v>
      </c>
      <c r="D24" s="30" t="s">
        <v>17</v>
      </c>
      <c r="E24" s="57">
        <v>76</v>
      </c>
      <c r="F24" s="31">
        <v>100</v>
      </c>
      <c r="G24" s="33">
        <v>10</v>
      </c>
      <c r="H24" s="33">
        <v>10</v>
      </c>
      <c r="I24" s="34">
        <f t="shared" si="0"/>
        <v>1000</v>
      </c>
      <c r="J24" s="53">
        <v>6</v>
      </c>
    </row>
    <row r="25" spans="1:10" s="1" customFormat="1" ht="12.75" customHeight="1">
      <c r="A25" s="36" t="s">
        <v>48</v>
      </c>
      <c r="B25" s="28">
        <v>34934</v>
      </c>
      <c r="C25" s="29">
        <f t="shared" si="1"/>
        <v>8697</v>
      </c>
      <c r="D25" s="30" t="s">
        <v>17</v>
      </c>
      <c r="E25" s="31">
        <v>71.1</v>
      </c>
      <c r="F25" s="31">
        <v>100</v>
      </c>
      <c r="G25" s="33">
        <v>1</v>
      </c>
      <c r="H25" s="33">
        <v>2</v>
      </c>
      <c r="I25" s="34">
        <f t="shared" si="0"/>
        <v>200</v>
      </c>
      <c r="J25" s="35">
        <v>7</v>
      </c>
    </row>
    <row r="26" spans="1:10" s="1" customFormat="1" ht="12.75" customHeight="1">
      <c r="A26" s="27"/>
      <c r="B26" s="28"/>
      <c r="C26" s="29"/>
      <c r="D26" s="30"/>
      <c r="E26" s="31"/>
      <c r="F26" s="31"/>
      <c r="G26" s="33"/>
      <c r="H26" s="33"/>
      <c r="I26" s="34">
        <f t="shared" si="0"/>
        <v>0</v>
      </c>
      <c r="J26" s="35"/>
    </row>
    <row r="27" spans="1:10" s="1" customFormat="1" ht="13.5" customHeight="1">
      <c r="A27" s="27"/>
      <c r="B27" s="28"/>
      <c r="C27" s="29"/>
      <c r="D27" s="30"/>
      <c r="E27" s="31"/>
      <c r="F27" s="31"/>
      <c r="G27" s="33"/>
      <c r="H27" s="33"/>
      <c r="I27" s="34"/>
      <c r="J27" s="53"/>
    </row>
    <row r="28" spans="1:10" s="1" customFormat="1" ht="13.5" customHeight="1">
      <c r="A28" s="27"/>
      <c r="B28" s="28"/>
      <c r="C28" s="29"/>
      <c r="D28" s="30"/>
      <c r="E28" s="31"/>
      <c r="F28" s="31"/>
      <c r="G28" s="33"/>
      <c r="H28" s="33"/>
      <c r="I28" s="34"/>
      <c r="J28" s="53"/>
    </row>
    <row r="29" spans="1:10" s="1" customFormat="1" ht="12" customHeight="1">
      <c r="A29" s="59"/>
      <c r="B29" s="28"/>
      <c r="C29" s="29">
        <v>41419</v>
      </c>
      <c r="D29" s="58"/>
      <c r="E29" s="57"/>
      <c r="F29" s="57">
        <v>100</v>
      </c>
      <c r="G29" s="32"/>
      <c r="H29" s="32"/>
      <c r="I29" s="60">
        <f>SUM(F29*H29)</f>
        <v>0</v>
      </c>
      <c r="J29" s="53"/>
    </row>
    <row r="30" spans="1:10" s="80" customFormat="1" ht="19.5" customHeight="1">
      <c r="A30" s="158" t="s">
        <v>71</v>
      </c>
      <c r="B30" s="158"/>
      <c r="C30" s="158"/>
      <c r="D30" s="158"/>
      <c r="E30" s="158"/>
      <c r="F30" s="158"/>
      <c r="G30" s="158"/>
      <c r="H30" s="158"/>
      <c r="I30" s="158"/>
      <c r="J30" s="158"/>
    </row>
    <row r="31" spans="1:10" s="26" customFormat="1" ht="30">
      <c r="A31" s="13" t="s">
        <v>3</v>
      </c>
      <c r="B31" s="14" t="s">
        <v>25</v>
      </c>
      <c r="C31" s="14" t="s">
        <v>5</v>
      </c>
      <c r="D31" s="14" t="s">
        <v>6</v>
      </c>
      <c r="E31" s="15" t="s">
        <v>7</v>
      </c>
      <c r="F31" s="24" t="s">
        <v>9</v>
      </c>
      <c r="G31" s="16" t="s">
        <v>10</v>
      </c>
      <c r="H31" s="17" t="s">
        <v>11</v>
      </c>
      <c r="I31" s="18" t="s">
        <v>12</v>
      </c>
      <c r="J31" s="25" t="s">
        <v>13</v>
      </c>
    </row>
    <row r="32" spans="1:10" s="1" customFormat="1" ht="13.5" customHeight="1">
      <c r="A32" s="46"/>
      <c r="B32" s="47"/>
      <c r="C32" s="81">
        <v>41419</v>
      </c>
      <c r="D32" s="48"/>
      <c r="E32" s="49"/>
      <c r="F32" s="49">
        <v>100</v>
      </c>
      <c r="G32" s="50"/>
      <c r="H32" s="50"/>
      <c r="I32" s="51">
        <f>SUM(F32*H32)</f>
        <v>0</v>
      </c>
      <c r="J32" s="52"/>
    </row>
    <row r="33" spans="1:10" s="1" customFormat="1" ht="13.5" customHeight="1">
      <c r="A33" s="55" t="s">
        <v>37</v>
      </c>
      <c r="B33" s="56">
        <v>30911</v>
      </c>
      <c r="C33" s="29">
        <f>SUM($L$1-B33)</f>
        <v>12720</v>
      </c>
      <c r="D33" s="30" t="s">
        <v>38</v>
      </c>
      <c r="E33" s="57">
        <v>85.9</v>
      </c>
      <c r="F33" s="57">
        <v>100</v>
      </c>
      <c r="G33" s="33">
        <v>15</v>
      </c>
      <c r="H33" s="33">
        <v>20</v>
      </c>
      <c r="I33" s="34">
        <f>SUM(F33*H33)</f>
        <v>2000</v>
      </c>
      <c r="J33" s="35">
        <v>1</v>
      </c>
    </row>
    <row r="34" spans="1:10" s="1" customFormat="1" ht="15">
      <c r="A34" s="55" t="s">
        <v>41</v>
      </c>
      <c r="B34" s="56">
        <v>29765</v>
      </c>
      <c r="C34" s="29">
        <f>SUM($L$1-B34)</f>
        <v>13866</v>
      </c>
      <c r="D34" s="30" t="s">
        <v>38</v>
      </c>
      <c r="E34" s="57">
        <v>89.5</v>
      </c>
      <c r="F34" s="57">
        <v>100</v>
      </c>
      <c r="G34" s="33">
        <v>15</v>
      </c>
      <c r="H34" s="33">
        <v>18</v>
      </c>
      <c r="I34" s="34">
        <f>SUM(F34*H34)</f>
        <v>1800</v>
      </c>
      <c r="J34" s="35">
        <v>2</v>
      </c>
    </row>
    <row r="35" spans="1:10" s="1" customFormat="1" ht="13.5" customHeight="1">
      <c r="A35" s="55" t="s">
        <v>47</v>
      </c>
      <c r="B35" s="56">
        <v>30975</v>
      </c>
      <c r="C35" s="29">
        <f>SUM($L$1-B35)</f>
        <v>12656</v>
      </c>
      <c r="D35" s="30" t="s">
        <v>38</v>
      </c>
      <c r="E35" s="57">
        <v>80.8</v>
      </c>
      <c r="F35" s="57">
        <v>100</v>
      </c>
      <c r="G35" s="33">
        <v>7</v>
      </c>
      <c r="H35" s="32">
        <v>7</v>
      </c>
      <c r="I35" s="34">
        <v>0</v>
      </c>
      <c r="J35" s="35">
        <v>3</v>
      </c>
    </row>
    <row r="36" spans="1:10" s="1" customFormat="1" ht="15">
      <c r="A36" s="27"/>
      <c r="B36" s="28"/>
      <c r="C36" s="29">
        <v>41419</v>
      </c>
      <c r="D36" s="30"/>
      <c r="E36" s="31"/>
      <c r="F36" s="57">
        <v>100</v>
      </c>
      <c r="G36" s="33"/>
      <c r="H36" s="33"/>
      <c r="I36" s="34">
        <f>SUM(F36*H36)</f>
        <v>0</v>
      </c>
      <c r="J36" s="35"/>
    </row>
    <row r="37" spans="1:10" s="1" customFormat="1" ht="15">
      <c r="A37" s="27"/>
      <c r="B37" s="28"/>
      <c r="C37" s="29">
        <v>41419</v>
      </c>
      <c r="D37" s="30"/>
      <c r="E37" s="31"/>
      <c r="F37" s="31">
        <v>100</v>
      </c>
      <c r="G37" s="33"/>
      <c r="H37" s="33"/>
      <c r="I37" s="43">
        <f>SUM(F37*H37)</f>
        <v>0</v>
      </c>
      <c r="J37" s="35"/>
    </row>
    <row r="38" spans="1:10" s="80" customFormat="1" ht="19.5" customHeight="1">
      <c r="A38" s="158" t="s">
        <v>72</v>
      </c>
      <c r="B38" s="158"/>
      <c r="C38" s="158"/>
      <c r="D38" s="158"/>
      <c r="E38" s="158"/>
      <c r="F38" s="158"/>
      <c r="G38" s="158"/>
      <c r="H38" s="158"/>
      <c r="I38" s="158"/>
      <c r="J38" s="158"/>
    </row>
    <row r="39" spans="1:10" s="26" customFormat="1" ht="30">
      <c r="A39" s="13" t="s">
        <v>3</v>
      </c>
      <c r="B39" s="14" t="s">
        <v>25</v>
      </c>
      <c r="C39" s="14" t="s">
        <v>5</v>
      </c>
      <c r="D39" s="14" t="s">
        <v>6</v>
      </c>
      <c r="E39" s="15" t="s">
        <v>7</v>
      </c>
      <c r="F39" s="24" t="s">
        <v>9</v>
      </c>
      <c r="G39" s="16" t="s">
        <v>10</v>
      </c>
      <c r="H39" s="17" t="s">
        <v>11</v>
      </c>
      <c r="I39" s="18" t="s">
        <v>12</v>
      </c>
      <c r="J39" s="25" t="s">
        <v>13</v>
      </c>
    </row>
    <row r="40" spans="1:10" s="1" customFormat="1" ht="13.5" customHeight="1">
      <c r="A40" s="46"/>
      <c r="B40" s="47"/>
      <c r="C40" s="81">
        <v>41419</v>
      </c>
      <c r="D40" s="48"/>
      <c r="E40" s="49"/>
      <c r="F40" s="49">
        <v>100</v>
      </c>
      <c r="G40" s="50"/>
      <c r="H40" s="50"/>
      <c r="I40" s="51">
        <f>SUM(F40*H40)</f>
        <v>0</v>
      </c>
      <c r="J40" s="52"/>
    </row>
    <row r="41" spans="1:10" s="1" customFormat="1" ht="10.5" customHeight="1">
      <c r="A41" s="36"/>
      <c r="B41" s="28"/>
      <c r="C41" s="29"/>
      <c r="D41" s="30"/>
      <c r="E41" s="31"/>
      <c r="F41" s="57"/>
      <c r="G41" s="33"/>
      <c r="H41" s="32"/>
      <c r="I41" s="34"/>
      <c r="J41" s="35"/>
    </row>
    <row r="42" spans="1:10" s="1" customFormat="1" ht="10.5" customHeight="1">
      <c r="A42" s="55" t="s">
        <v>44</v>
      </c>
      <c r="B42" s="56">
        <v>33397</v>
      </c>
      <c r="C42" s="29">
        <f>SUM($L$1-B42)</f>
        <v>10234</v>
      </c>
      <c r="D42" s="58" t="s">
        <v>38</v>
      </c>
      <c r="E42" s="57">
        <v>91</v>
      </c>
      <c r="F42" s="57">
        <v>100</v>
      </c>
      <c r="G42" s="33">
        <v>35</v>
      </c>
      <c r="H42" s="33">
        <v>35</v>
      </c>
      <c r="I42" s="34">
        <f aca="true" t="shared" si="2" ref="I42:I49">SUM(F42*H42)</f>
        <v>3500</v>
      </c>
      <c r="J42" s="35">
        <v>1</v>
      </c>
    </row>
    <row r="43" spans="1:10" s="1" customFormat="1" ht="10.5" customHeight="1">
      <c r="A43" s="36" t="s">
        <v>73</v>
      </c>
      <c r="B43" s="28">
        <v>30067</v>
      </c>
      <c r="C43" s="29">
        <v>41419</v>
      </c>
      <c r="D43" s="30" t="s">
        <v>21</v>
      </c>
      <c r="E43" s="31">
        <v>125</v>
      </c>
      <c r="F43" s="57">
        <v>100</v>
      </c>
      <c r="G43" s="33">
        <v>28</v>
      </c>
      <c r="H43" s="33">
        <v>31</v>
      </c>
      <c r="I43" s="34">
        <f t="shared" si="2"/>
        <v>3100</v>
      </c>
      <c r="J43" s="35">
        <v>2</v>
      </c>
    </row>
    <row r="44" spans="1:10" s="1" customFormat="1" ht="10.5" customHeight="1">
      <c r="A44" s="55" t="s">
        <v>42</v>
      </c>
      <c r="B44" s="56">
        <v>31078</v>
      </c>
      <c r="C44" s="29">
        <f>SUM($L$1-B44)</f>
        <v>12553</v>
      </c>
      <c r="D44" s="58" t="s">
        <v>38</v>
      </c>
      <c r="E44" s="57">
        <v>92.3</v>
      </c>
      <c r="F44" s="57">
        <v>100</v>
      </c>
      <c r="G44" s="33">
        <v>25</v>
      </c>
      <c r="H44" s="33">
        <v>19</v>
      </c>
      <c r="I44" s="34">
        <f t="shared" si="2"/>
        <v>1900</v>
      </c>
      <c r="J44" s="35">
        <v>3</v>
      </c>
    </row>
    <row r="45" spans="1:10" s="1" customFormat="1" ht="13.5" customHeight="1">
      <c r="A45" s="36" t="s">
        <v>74</v>
      </c>
      <c r="B45" s="28">
        <v>31615</v>
      </c>
      <c r="C45" s="29">
        <v>41419</v>
      </c>
      <c r="D45" s="30" t="s">
        <v>75</v>
      </c>
      <c r="E45" s="31">
        <v>97</v>
      </c>
      <c r="F45" s="57">
        <v>100</v>
      </c>
      <c r="G45" s="33">
        <v>19</v>
      </c>
      <c r="H45" s="33">
        <v>19</v>
      </c>
      <c r="I45" s="34">
        <f t="shared" si="2"/>
        <v>1900</v>
      </c>
      <c r="J45" s="35">
        <v>4</v>
      </c>
    </row>
    <row r="46" spans="1:10" s="1" customFormat="1" ht="15">
      <c r="A46" s="55" t="s">
        <v>46</v>
      </c>
      <c r="B46" s="28">
        <v>32835</v>
      </c>
      <c r="C46" s="29">
        <f>SUM($L$1-B46)</f>
        <v>10796</v>
      </c>
      <c r="D46" s="58" t="s">
        <v>38</v>
      </c>
      <c r="E46" s="57">
        <v>93</v>
      </c>
      <c r="F46" s="57">
        <v>100</v>
      </c>
      <c r="G46" s="33">
        <v>15</v>
      </c>
      <c r="H46" s="32">
        <v>10</v>
      </c>
      <c r="I46" s="34">
        <f t="shared" si="2"/>
        <v>1000</v>
      </c>
      <c r="J46" s="35">
        <v>5</v>
      </c>
    </row>
    <row r="47" spans="1:10" s="1" customFormat="1" ht="13.5" customHeight="1">
      <c r="A47" s="55" t="s">
        <v>45</v>
      </c>
      <c r="B47" s="56">
        <v>33570</v>
      </c>
      <c r="C47" s="29">
        <f>SUM($L$1-B47)</f>
        <v>10061</v>
      </c>
      <c r="D47" s="58" t="s">
        <v>21</v>
      </c>
      <c r="E47" s="31">
        <v>90.3</v>
      </c>
      <c r="F47" s="31">
        <v>100</v>
      </c>
      <c r="G47" s="33">
        <v>6</v>
      </c>
      <c r="H47" s="33">
        <v>12</v>
      </c>
      <c r="I47" s="34">
        <f t="shared" si="2"/>
        <v>1200</v>
      </c>
      <c r="J47" s="35">
        <v>6</v>
      </c>
    </row>
    <row r="48" spans="1:10" s="1" customFormat="1" ht="14.25" customHeight="1">
      <c r="A48" s="36" t="s">
        <v>30</v>
      </c>
      <c r="B48" s="28">
        <v>35293</v>
      </c>
      <c r="C48" s="29">
        <f>SUM($L$1-B48)</f>
        <v>8338</v>
      </c>
      <c r="D48" s="30" t="s">
        <v>31</v>
      </c>
      <c r="E48" s="31">
        <v>99.8</v>
      </c>
      <c r="F48" s="57">
        <v>100</v>
      </c>
      <c r="G48" s="33">
        <v>5</v>
      </c>
      <c r="H48" s="32">
        <v>5</v>
      </c>
      <c r="I48" s="34">
        <f t="shared" si="2"/>
        <v>500</v>
      </c>
      <c r="J48" s="35">
        <v>7</v>
      </c>
    </row>
    <row r="49" spans="1:10" s="82" customFormat="1" ht="15">
      <c r="A49" s="27"/>
      <c r="B49" s="28"/>
      <c r="C49" s="29"/>
      <c r="D49" s="30"/>
      <c r="E49" s="31"/>
      <c r="F49" s="57">
        <v>100</v>
      </c>
      <c r="G49" s="33"/>
      <c r="H49" s="33"/>
      <c r="I49" s="34">
        <f t="shared" si="2"/>
        <v>0</v>
      </c>
      <c r="J49" s="35"/>
    </row>
    <row r="50" spans="1:10" s="1" customFormat="1" ht="15">
      <c r="A50" s="55"/>
      <c r="B50" s="56"/>
      <c r="C50" s="29"/>
      <c r="D50" s="58"/>
      <c r="E50" s="31"/>
      <c r="F50" s="31"/>
      <c r="G50" s="33"/>
      <c r="H50" s="33"/>
      <c r="I50" s="34"/>
      <c r="J50" s="35"/>
    </row>
    <row r="51" spans="1:10" s="1" customFormat="1" ht="29.25" customHeight="1">
      <c r="A51" s="156" t="s">
        <v>76</v>
      </c>
      <c r="B51" s="156"/>
      <c r="C51" s="156"/>
      <c r="D51" s="156"/>
      <c r="E51" s="156"/>
      <c r="F51" s="156"/>
      <c r="G51" s="156"/>
      <c r="H51" s="156"/>
      <c r="I51" s="156"/>
      <c r="J51" s="156"/>
    </row>
    <row r="52" spans="1:10" s="26" customFormat="1" ht="30">
      <c r="A52" s="13" t="s">
        <v>3</v>
      </c>
      <c r="B52" s="14" t="s">
        <v>25</v>
      </c>
      <c r="C52" s="14" t="s">
        <v>5</v>
      </c>
      <c r="D52" s="14" t="s">
        <v>6</v>
      </c>
      <c r="E52" s="15" t="s">
        <v>7</v>
      </c>
      <c r="F52" s="24" t="s">
        <v>9</v>
      </c>
      <c r="G52" s="16" t="s">
        <v>10</v>
      </c>
      <c r="H52" s="17" t="s">
        <v>11</v>
      </c>
      <c r="I52" s="18" t="s">
        <v>12</v>
      </c>
      <c r="J52" s="25" t="s">
        <v>13</v>
      </c>
    </row>
    <row r="53" spans="1:10" s="1" customFormat="1" ht="15">
      <c r="A53" s="27"/>
      <c r="B53" s="28"/>
      <c r="C53" s="29"/>
      <c r="D53" s="30"/>
      <c r="E53" s="31"/>
      <c r="F53" s="57"/>
      <c r="G53" s="33"/>
      <c r="H53" s="33"/>
      <c r="I53" s="34"/>
      <c r="J53" s="35"/>
    </row>
    <row r="54" spans="1:10" s="1" customFormat="1" ht="15">
      <c r="A54" s="36" t="s">
        <v>51</v>
      </c>
      <c r="B54" s="28">
        <v>26768</v>
      </c>
      <c r="C54" s="29">
        <f>SUM($L$1-B54)</f>
        <v>16863</v>
      </c>
      <c r="D54" s="30" t="s">
        <v>21</v>
      </c>
      <c r="E54" s="31">
        <v>67.2</v>
      </c>
      <c r="F54" s="57">
        <v>100</v>
      </c>
      <c r="G54" s="33">
        <v>5</v>
      </c>
      <c r="H54" s="33">
        <v>4</v>
      </c>
      <c r="I54" s="34">
        <f>SUM(F54*H54)</f>
        <v>400</v>
      </c>
      <c r="J54" s="35">
        <v>1</v>
      </c>
    </row>
    <row r="55" spans="1:10" s="1" customFormat="1" ht="15">
      <c r="A55" s="36" t="s">
        <v>77</v>
      </c>
      <c r="B55" s="28">
        <v>26488</v>
      </c>
      <c r="C55" s="29">
        <f>SUM($L$1-B55)</f>
        <v>17143</v>
      </c>
      <c r="D55" s="30" t="s">
        <v>21</v>
      </c>
      <c r="E55" s="31">
        <v>74.4</v>
      </c>
      <c r="F55" s="57">
        <v>100</v>
      </c>
      <c r="G55" s="33">
        <v>2</v>
      </c>
      <c r="H55" s="33">
        <v>2</v>
      </c>
      <c r="I55" s="34">
        <f>SUM(F55*H55)</f>
        <v>200</v>
      </c>
      <c r="J55" s="35">
        <v>2</v>
      </c>
    </row>
    <row r="56" spans="1:10" s="1" customFormat="1" ht="15">
      <c r="A56" s="36" t="s">
        <v>54</v>
      </c>
      <c r="B56" s="28">
        <v>27285</v>
      </c>
      <c r="C56" s="29">
        <f>SUM($L$1-B56)</f>
        <v>16346</v>
      </c>
      <c r="D56" s="30" t="s">
        <v>21</v>
      </c>
      <c r="E56" s="31">
        <v>74</v>
      </c>
      <c r="F56" s="57">
        <v>100</v>
      </c>
      <c r="G56" s="33">
        <v>5</v>
      </c>
      <c r="H56" s="33">
        <v>1</v>
      </c>
      <c r="I56" s="34">
        <f>SUM(F56*H56)</f>
        <v>100</v>
      </c>
      <c r="J56" s="35">
        <v>3</v>
      </c>
    </row>
    <row r="57" spans="1:10" s="1" customFormat="1" ht="15">
      <c r="A57" s="27"/>
      <c r="B57" s="28"/>
      <c r="C57" s="29"/>
      <c r="D57" s="30"/>
      <c r="E57" s="31"/>
      <c r="F57" s="57"/>
      <c r="G57" s="33"/>
      <c r="H57" s="33"/>
      <c r="I57" s="34"/>
      <c r="J57" s="35"/>
    </row>
    <row r="58" spans="1:10" s="1" customFormat="1" ht="15">
      <c r="A58" s="36"/>
      <c r="B58" s="28"/>
      <c r="C58" s="29"/>
      <c r="D58" s="30"/>
      <c r="E58" s="31"/>
      <c r="F58" s="57"/>
      <c r="G58" s="33"/>
      <c r="H58" s="33"/>
      <c r="I58" s="34"/>
      <c r="J58" s="35"/>
    </row>
    <row r="59" spans="1:10" s="1" customFormat="1" ht="15">
      <c r="A59" s="36"/>
      <c r="B59" s="28"/>
      <c r="C59" s="29"/>
      <c r="D59" s="30"/>
      <c r="E59" s="31"/>
      <c r="F59" s="57"/>
      <c r="G59" s="33"/>
      <c r="H59" s="33"/>
      <c r="I59" s="34"/>
      <c r="J59" s="35"/>
    </row>
    <row r="60" spans="1:10" s="1" customFormat="1" ht="15">
      <c r="A60" s="36"/>
      <c r="B60" s="28"/>
      <c r="C60" s="29"/>
      <c r="D60" s="30"/>
      <c r="E60" s="31"/>
      <c r="F60" s="57"/>
      <c r="G60" s="33"/>
      <c r="H60" s="33"/>
      <c r="I60" s="34"/>
      <c r="J60" s="35"/>
    </row>
    <row r="61" spans="1:10" s="1" customFormat="1" ht="15">
      <c r="A61" s="27"/>
      <c r="B61" s="28"/>
      <c r="C61" s="29"/>
      <c r="D61" s="30"/>
      <c r="E61" s="31"/>
      <c r="F61" s="31"/>
      <c r="G61" s="33"/>
      <c r="H61" s="33"/>
      <c r="I61" s="34"/>
      <c r="J61" s="35"/>
    </row>
    <row r="62" spans="1:10" s="1" customFormat="1" ht="15">
      <c r="A62" s="27"/>
      <c r="B62" s="28"/>
      <c r="C62" s="29">
        <f>SUM($L$1-B62)</f>
        <v>43631</v>
      </c>
      <c r="D62" s="30"/>
      <c r="E62" s="31"/>
      <c r="F62" s="31">
        <v>100</v>
      </c>
      <c r="G62" s="33"/>
      <c r="H62" s="33"/>
      <c r="I62" s="34">
        <f>SUM(F62*H62)</f>
        <v>0</v>
      </c>
      <c r="J62" s="35"/>
    </row>
    <row r="63" spans="1:10" s="83" customFormat="1" ht="29.25" customHeight="1">
      <c r="A63" s="156" t="s">
        <v>78</v>
      </c>
      <c r="B63" s="156"/>
      <c r="C63" s="156"/>
      <c r="D63" s="156"/>
      <c r="E63" s="156"/>
      <c r="F63" s="156"/>
      <c r="G63" s="156"/>
      <c r="H63" s="156"/>
      <c r="I63" s="156"/>
      <c r="J63" s="156"/>
    </row>
    <row r="64" spans="1:10" s="26" customFormat="1" ht="30">
      <c r="A64" s="13" t="s">
        <v>3</v>
      </c>
      <c r="B64" s="14" t="s">
        <v>25</v>
      </c>
      <c r="C64" s="14" t="s">
        <v>5</v>
      </c>
      <c r="D64" s="14" t="s">
        <v>6</v>
      </c>
      <c r="E64" s="15" t="s">
        <v>7</v>
      </c>
      <c r="F64" s="24" t="s">
        <v>9</v>
      </c>
      <c r="G64" s="16" t="s">
        <v>10</v>
      </c>
      <c r="H64" s="17" t="s">
        <v>11</v>
      </c>
      <c r="I64" s="18" t="s">
        <v>12</v>
      </c>
      <c r="J64" s="25" t="s">
        <v>13</v>
      </c>
    </row>
    <row r="65" spans="1:10" s="1" customFormat="1" ht="15">
      <c r="A65" s="46"/>
      <c r="B65" s="47"/>
      <c r="C65" s="81">
        <v>41419</v>
      </c>
      <c r="D65" s="48"/>
      <c r="E65" s="49"/>
      <c r="F65" s="57">
        <v>100</v>
      </c>
      <c r="G65" s="50"/>
      <c r="H65" s="50"/>
      <c r="I65" s="51">
        <f aca="true" t="shared" si="3" ref="I65:I73">SUM(F65*H65)</f>
        <v>0</v>
      </c>
      <c r="J65" s="52"/>
    </row>
    <row r="66" spans="1:10" s="1" customFormat="1" ht="15">
      <c r="A66" s="27"/>
      <c r="B66" s="28"/>
      <c r="C66" s="29">
        <v>41419</v>
      </c>
      <c r="D66" s="30"/>
      <c r="E66" s="31"/>
      <c r="F66" s="57">
        <v>100</v>
      </c>
      <c r="G66" s="33"/>
      <c r="H66" s="33"/>
      <c r="I66" s="34">
        <f t="shared" si="3"/>
        <v>0</v>
      </c>
      <c r="J66" s="35"/>
    </row>
    <row r="67" spans="1:10" s="1" customFormat="1" ht="15">
      <c r="A67" s="27"/>
      <c r="B67" s="28"/>
      <c r="C67" s="29">
        <v>41419</v>
      </c>
      <c r="D67" s="30"/>
      <c r="E67" s="31"/>
      <c r="F67" s="57">
        <v>100</v>
      </c>
      <c r="G67" s="33"/>
      <c r="H67" s="33"/>
      <c r="I67" s="34">
        <f t="shared" si="3"/>
        <v>0</v>
      </c>
      <c r="J67" s="35"/>
    </row>
    <row r="68" spans="1:10" s="1" customFormat="1" ht="15">
      <c r="A68" s="27"/>
      <c r="B68" s="28"/>
      <c r="C68" s="29">
        <v>41419</v>
      </c>
      <c r="D68" s="30"/>
      <c r="E68" s="31"/>
      <c r="F68" s="31">
        <v>100</v>
      </c>
      <c r="G68" s="33"/>
      <c r="H68" s="33"/>
      <c r="I68" s="34">
        <f t="shared" si="3"/>
        <v>0</v>
      </c>
      <c r="J68" s="35"/>
    </row>
    <row r="69" spans="1:10" s="1" customFormat="1" ht="15">
      <c r="A69" s="27"/>
      <c r="B69" s="28"/>
      <c r="C69" s="29">
        <v>41419</v>
      </c>
      <c r="D69" s="30"/>
      <c r="E69" s="31"/>
      <c r="F69" s="57">
        <v>100</v>
      </c>
      <c r="G69" s="33"/>
      <c r="H69" s="33"/>
      <c r="I69" s="34">
        <f t="shared" si="3"/>
        <v>0</v>
      </c>
      <c r="J69" s="35"/>
    </row>
    <row r="70" spans="1:10" s="1" customFormat="1" ht="15">
      <c r="A70" s="27"/>
      <c r="B70" s="28"/>
      <c r="C70" s="29">
        <v>41419</v>
      </c>
      <c r="D70" s="30"/>
      <c r="E70" s="31"/>
      <c r="F70" s="57">
        <v>100</v>
      </c>
      <c r="G70" s="33"/>
      <c r="H70" s="33"/>
      <c r="I70" s="34">
        <f t="shared" si="3"/>
        <v>0</v>
      </c>
      <c r="J70" s="35"/>
    </row>
    <row r="71" spans="1:10" s="1" customFormat="1" ht="15">
      <c r="A71" s="27"/>
      <c r="B71" s="28"/>
      <c r="C71" s="29">
        <v>41419</v>
      </c>
      <c r="D71" s="30"/>
      <c r="E71" s="31"/>
      <c r="F71" s="57">
        <v>100</v>
      </c>
      <c r="G71" s="33"/>
      <c r="H71" s="33"/>
      <c r="I71" s="34">
        <f t="shared" si="3"/>
        <v>0</v>
      </c>
      <c r="J71" s="35"/>
    </row>
    <row r="72" spans="1:10" s="1" customFormat="1" ht="15">
      <c r="A72" s="27"/>
      <c r="B72" s="28"/>
      <c r="C72" s="29">
        <v>41419</v>
      </c>
      <c r="D72" s="30"/>
      <c r="E72" s="31"/>
      <c r="F72" s="31">
        <v>100</v>
      </c>
      <c r="G72" s="33"/>
      <c r="H72" s="33"/>
      <c r="I72" s="34">
        <f t="shared" si="3"/>
        <v>0</v>
      </c>
      <c r="J72" s="35"/>
    </row>
    <row r="73" spans="1:10" s="1" customFormat="1" ht="15">
      <c r="A73" s="27"/>
      <c r="B73" s="28"/>
      <c r="C73" s="29">
        <v>41419</v>
      </c>
      <c r="D73" s="30"/>
      <c r="E73" s="31"/>
      <c r="F73" s="31">
        <v>100</v>
      </c>
      <c r="G73" s="33"/>
      <c r="H73" s="33"/>
      <c r="I73" s="34">
        <f t="shared" si="3"/>
        <v>0</v>
      </c>
      <c r="J73" s="35"/>
    </row>
    <row r="74" spans="1:10" s="83" customFormat="1" ht="29.25" customHeight="1">
      <c r="A74" s="156" t="s">
        <v>79</v>
      </c>
      <c r="B74" s="156"/>
      <c r="C74" s="156"/>
      <c r="D74" s="156"/>
      <c r="E74" s="156"/>
      <c r="F74" s="156"/>
      <c r="G74" s="156"/>
      <c r="H74" s="156"/>
      <c r="I74" s="156"/>
      <c r="J74" s="156"/>
    </row>
    <row r="75" spans="1:10" s="26" customFormat="1" ht="30">
      <c r="A75" s="13" t="s">
        <v>3</v>
      </c>
      <c r="B75" s="14" t="s">
        <v>25</v>
      </c>
      <c r="C75" s="14" t="s">
        <v>5</v>
      </c>
      <c r="D75" s="14" t="s">
        <v>6</v>
      </c>
      <c r="E75" s="15" t="s">
        <v>7</v>
      </c>
      <c r="F75" s="24" t="s">
        <v>9</v>
      </c>
      <c r="G75" s="16" t="s">
        <v>10</v>
      </c>
      <c r="H75" s="17" t="s">
        <v>11</v>
      </c>
      <c r="I75" s="18" t="s">
        <v>12</v>
      </c>
      <c r="J75" s="25" t="s">
        <v>13</v>
      </c>
    </row>
    <row r="76" spans="1:10" s="1" customFormat="1" ht="15">
      <c r="A76" s="46"/>
      <c r="B76" s="47"/>
      <c r="C76" s="81">
        <v>41419</v>
      </c>
      <c r="D76" s="30"/>
      <c r="E76" s="49"/>
      <c r="F76" s="31">
        <v>100</v>
      </c>
      <c r="G76" s="50"/>
      <c r="H76" s="50"/>
      <c r="I76" s="51">
        <f aca="true" t="shared" si="4" ref="I76:I83">SUM(F76*H76)</f>
        <v>0</v>
      </c>
      <c r="J76" s="52"/>
    </row>
    <row r="77" spans="1:10" s="1" customFormat="1" ht="15">
      <c r="A77" s="36" t="s">
        <v>52</v>
      </c>
      <c r="B77" s="28">
        <v>27149</v>
      </c>
      <c r="C77" s="29">
        <f>SUM($L$1-B77)</f>
        <v>16482</v>
      </c>
      <c r="D77" s="30" t="s">
        <v>38</v>
      </c>
      <c r="E77" s="31">
        <v>90</v>
      </c>
      <c r="F77" s="31">
        <v>100</v>
      </c>
      <c r="G77" s="33">
        <v>25</v>
      </c>
      <c r="H77" s="33">
        <v>18</v>
      </c>
      <c r="I77" s="34">
        <f t="shared" si="4"/>
        <v>1800</v>
      </c>
      <c r="J77" s="35">
        <v>1</v>
      </c>
    </row>
    <row r="78" spans="1:10" s="1" customFormat="1" ht="15">
      <c r="A78" s="55"/>
      <c r="B78" s="56"/>
      <c r="C78" s="29"/>
      <c r="D78" s="58"/>
      <c r="E78" s="31"/>
      <c r="F78" s="31"/>
      <c r="G78" s="33"/>
      <c r="H78" s="33"/>
      <c r="I78" s="34">
        <f t="shared" si="4"/>
        <v>0</v>
      </c>
      <c r="J78" s="35"/>
    </row>
    <row r="79" spans="1:10" s="1" customFormat="1" ht="15">
      <c r="A79" s="27"/>
      <c r="B79" s="28"/>
      <c r="C79" s="29">
        <v>41419</v>
      </c>
      <c r="D79" s="30"/>
      <c r="E79" s="31"/>
      <c r="F79" s="31">
        <v>100</v>
      </c>
      <c r="G79" s="33"/>
      <c r="H79" s="33"/>
      <c r="I79" s="34">
        <f t="shared" si="4"/>
        <v>0</v>
      </c>
      <c r="J79" s="35"/>
    </row>
    <row r="80" spans="1:10" s="1" customFormat="1" ht="15">
      <c r="A80" s="27"/>
      <c r="B80" s="28"/>
      <c r="C80" s="29">
        <v>41419</v>
      </c>
      <c r="D80" s="30"/>
      <c r="E80" s="31"/>
      <c r="F80" s="31">
        <v>100</v>
      </c>
      <c r="G80" s="33"/>
      <c r="H80" s="33"/>
      <c r="I80" s="34">
        <f t="shared" si="4"/>
        <v>0</v>
      </c>
      <c r="J80" s="35"/>
    </row>
    <row r="81" spans="1:10" s="1" customFormat="1" ht="15">
      <c r="A81" s="27"/>
      <c r="B81" s="28"/>
      <c r="C81" s="29">
        <v>41419</v>
      </c>
      <c r="D81" s="30"/>
      <c r="E81" s="31"/>
      <c r="F81" s="31">
        <v>100</v>
      </c>
      <c r="G81" s="33"/>
      <c r="H81" s="33"/>
      <c r="I81" s="34">
        <f t="shared" si="4"/>
        <v>0</v>
      </c>
      <c r="J81" s="35"/>
    </row>
    <row r="82" spans="1:10" s="1" customFormat="1" ht="15">
      <c r="A82" s="27"/>
      <c r="B82" s="28"/>
      <c r="C82" s="29">
        <v>41419</v>
      </c>
      <c r="D82" s="30"/>
      <c r="E82" s="31"/>
      <c r="F82" s="31">
        <v>100</v>
      </c>
      <c r="G82" s="33"/>
      <c r="H82" s="33"/>
      <c r="I82" s="34">
        <f t="shared" si="4"/>
        <v>0</v>
      </c>
      <c r="J82" s="35"/>
    </row>
    <row r="83" spans="1:10" s="1" customFormat="1" ht="15">
      <c r="A83" s="27"/>
      <c r="B83" s="28"/>
      <c r="C83" s="29">
        <v>41419</v>
      </c>
      <c r="D83" s="30"/>
      <c r="E83" s="31"/>
      <c r="F83" s="31">
        <v>100</v>
      </c>
      <c r="G83" s="33"/>
      <c r="H83" s="33"/>
      <c r="I83" s="34">
        <f t="shared" si="4"/>
        <v>0</v>
      </c>
      <c r="J83" s="35"/>
    </row>
    <row r="84" spans="1:10" s="84" customFormat="1" ht="29.25" customHeight="1">
      <c r="A84" s="155" t="s">
        <v>80</v>
      </c>
      <c r="B84" s="155"/>
      <c r="C84" s="155"/>
      <c r="D84" s="155"/>
      <c r="E84" s="155"/>
      <c r="F84" s="155"/>
      <c r="G84" s="155"/>
      <c r="H84" s="155"/>
      <c r="I84" s="155"/>
      <c r="J84" s="155"/>
    </row>
    <row r="85" spans="1:10" s="26" customFormat="1" ht="30">
      <c r="A85" s="13" t="s">
        <v>3</v>
      </c>
      <c r="B85" s="14" t="s">
        <v>25</v>
      </c>
      <c r="C85" s="14" t="s">
        <v>5</v>
      </c>
      <c r="D85" s="14" t="s">
        <v>6</v>
      </c>
      <c r="E85" s="15" t="s">
        <v>7</v>
      </c>
      <c r="F85" s="24" t="s">
        <v>9</v>
      </c>
      <c r="G85" s="16" t="s">
        <v>10</v>
      </c>
      <c r="H85" s="17" t="s">
        <v>11</v>
      </c>
      <c r="I85" s="18" t="s">
        <v>12</v>
      </c>
      <c r="J85" s="25" t="s">
        <v>13</v>
      </c>
    </row>
    <row r="86" spans="1:10" s="1" customFormat="1" ht="15">
      <c r="A86" s="27"/>
      <c r="B86" s="28"/>
      <c r="C86" s="29">
        <v>41419</v>
      </c>
      <c r="D86" s="30"/>
      <c r="E86" s="31"/>
      <c r="F86" s="31">
        <v>100</v>
      </c>
      <c r="G86" s="33"/>
      <c r="H86" s="33"/>
      <c r="I86" s="34">
        <f>SUM(F86*H86)</f>
        <v>0</v>
      </c>
      <c r="J86" s="54"/>
    </row>
    <row r="87" spans="1:10" s="1" customFormat="1" ht="15">
      <c r="A87" s="36" t="s">
        <v>65</v>
      </c>
      <c r="B87" s="28">
        <v>20053</v>
      </c>
      <c r="C87" s="29">
        <f>SUM($L$1-B87)</f>
        <v>23578</v>
      </c>
      <c r="D87" s="30" t="s">
        <v>21</v>
      </c>
      <c r="E87" s="31">
        <v>74.9</v>
      </c>
      <c r="F87" s="31">
        <v>100</v>
      </c>
      <c r="G87" s="33">
        <v>10</v>
      </c>
      <c r="H87" s="33">
        <v>4</v>
      </c>
      <c r="I87" s="34">
        <f>SUM(F87*H87)</f>
        <v>400</v>
      </c>
      <c r="J87" s="54">
        <v>1</v>
      </c>
    </row>
    <row r="88" spans="1:10" s="1" customFormat="1" ht="15">
      <c r="A88" s="36" t="s">
        <v>60</v>
      </c>
      <c r="B88" s="28">
        <v>24754</v>
      </c>
      <c r="C88" s="29">
        <f>SUM($L$1-B88)</f>
        <v>18877</v>
      </c>
      <c r="D88" s="30" t="s">
        <v>21</v>
      </c>
      <c r="E88" s="31">
        <v>76.5</v>
      </c>
      <c r="F88" s="31">
        <v>100</v>
      </c>
      <c r="G88" s="33">
        <v>5</v>
      </c>
      <c r="H88" s="33">
        <v>4</v>
      </c>
      <c r="I88" s="34">
        <f>SUM(F88*H88)</f>
        <v>400</v>
      </c>
      <c r="J88" s="54">
        <v>2</v>
      </c>
    </row>
    <row r="89" spans="1:10" s="1" customFormat="1" ht="15">
      <c r="A89" s="36" t="s">
        <v>81</v>
      </c>
      <c r="B89" s="28">
        <v>24317</v>
      </c>
      <c r="C89" s="29">
        <f>SUM($L$1-B89)</f>
        <v>19314</v>
      </c>
      <c r="D89" s="58" t="s">
        <v>21</v>
      </c>
      <c r="E89" s="31">
        <v>74</v>
      </c>
      <c r="F89" s="31">
        <v>100</v>
      </c>
      <c r="G89" s="33">
        <v>2</v>
      </c>
      <c r="H89" s="33">
        <v>1</v>
      </c>
      <c r="I89" s="34">
        <f>SUM(F89*H89)</f>
        <v>100</v>
      </c>
      <c r="J89" s="54">
        <v>3</v>
      </c>
    </row>
    <row r="90" spans="1:10" s="1" customFormat="1" ht="15">
      <c r="A90" s="36"/>
      <c r="B90" s="28"/>
      <c r="C90" s="29"/>
      <c r="D90" s="30"/>
      <c r="E90" s="31"/>
      <c r="F90" s="31"/>
      <c r="G90" s="33"/>
      <c r="H90" s="33"/>
      <c r="I90" s="34">
        <f>SUM(F90*H90)</f>
        <v>0</v>
      </c>
      <c r="J90" s="54"/>
    </row>
    <row r="91" spans="1:10" s="1" customFormat="1" ht="15">
      <c r="A91" s="27"/>
      <c r="B91" s="28"/>
      <c r="C91"/>
      <c r="D91" s="58"/>
      <c r="E91" s="31"/>
      <c r="F91" s="31"/>
      <c r="G91" s="33"/>
      <c r="H91" s="33"/>
      <c r="I91" s="34"/>
      <c r="J91" s="54"/>
    </row>
    <row r="92" spans="1:10" s="1" customFormat="1" ht="15">
      <c r="A92" s="36"/>
      <c r="B92" s="28"/>
      <c r="C92" s="29"/>
      <c r="D92" s="30"/>
      <c r="E92" s="31"/>
      <c r="F92" s="31"/>
      <c r="G92" s="33"/>
      <c r="H92" s="33"/>
      <c r="I92" s="34"/>
      <c r="J92" s="54"/>
    </row>
    <row r="93" spans="1:10" s="1" customFormat="1" ht="15">
      <c r="A93" s="27"/>
      <c r="B93" s="28"/>
      <c r="C93" s="29"/>
      <c r="D93" s="58"/>
      <c r="E93" s="31"/>
      <c r="F93" s="31"/>
      <c r="G93" s="33"/>
      <c r="H93" s="33"/>
      <c r="I93" s="34"/>
      <c r="J93" s="54"/>
    </row>
    <row r="94" spans="1:10" s="1" customFormat="1" ht="15">
      <c r="A94" s="27"/>
      <c r="B94" s="28"/>
      <c r="C94" s="29"/>
      <c r="D94" s="58"/>
      <c r="E94" s="31"/>
      <c r="F94" s="31"/>
      <c r="G94" s="33"/>
      <c r="H94" s="33"/>
      <c r="I94" s="34"/>
      <c r="J94" s="54"/>
    </row>
    <row r="95" spans="1:10" s="1" customFormat="1" ht="15">
      <c r="A95" s="27"/>
      <c r="B95" s="28"/>
      <c r="C95" s="29"/>
      <c r="D95" s="58"/>
      <c r="E95" s="31"/>
      <c r="F95" s="31"/>
      <c r="G95" s="33"/>
      <c r="H95" s="33"/>
      <c r="I95" s="34"/>
      <c r="J95" s="54"/>
    </row>
    <row r="96" spans="1:10" s="1" customFormat="1" ht="15">
      <c r="A96" s="27"/>
      <c r="B96" s="28"/>
      <c r="C96" s="29">
        <v>41419</v>
      </c>
      <c r="D96" s="30"/>
      <c r="E96" s="31"/>
      <c r="F96" s="31">
        <v>100</v>
      </c>
      <c r="G96" s="33"/>
      <c r="H96" s="33"/>
      <c r="I96" s="34">
        <f>SUM(F96*H96)</f>
        <v>0</v>
      </c>
      <c r="J96" s="54"/>
    </row>
    <row r="97" spans="1:10" s="84" customFormat="1" ht="29.25" customHeight="1">
      <c r="A97" s="155" t="s">
        <v>82</v>
      </c>
      <c r="B97" s="155"/>
      <c r="C97" s="155"/>
      <c r="D97" s="155"/>
      <c r="E97" s="155"/>
      <c r="F97" s="155"/>
      <c r="G97" s="155"/>
      <c r="H97" s="155"/>
      <c r="I97" s="155"/>
      <c r="J97" s="155"/>
    </row>
    <row r="98" spans="1:10" s="26" customFormat="1" ht="30">
      <c r="A98" s="13" t="s">
        <v>3</v>
      </c>
      <c r="B98" s="14" t="s">
        <v>25</v>
      </c>
      <c r="C98" s="14" t="s">
        <v>5</v>
      </c>
      <c r="D98" s="14" t="s">
        <v>6</v>
      </c>
      <c r="E98" s="15" t="s">
        <v>7</v>
      </c>
      <c r="F98" s="24" t="s">
        <v>9</v>
      </c>
      <c r="G98" s="16" t="s">
        <v>10</v>
      </c>
      <c r="H98" s="17" t="s">
        <v>11</v>
      </c>
      <c r="I98" s="18" t="s">
        <v>12</v>
      </c>
      <c r="J98" s="25" t="s">
        <v>13</v>
      </c>
    </row>
    <row r="99" spans="1:10" s="1" customFormat="1" ht="15">
      <c r="A99" s="46"/>
      <c r="B99" s="47"/>
      <c r="C99" s="81">
        <v>41419</v>
      </c>
      <c r="D99" s="48"/>
      <c r="E99" s="49"/>
      <c r="F99" s="31">
        <v>100</v>
      </c>
      <c r="G99" s="50"/>
      <c r="H99" s="50"/>
      <c r="I99" s="51">
        <f aca="true" t="shared" si="5" ref="I99:I104">SUM(F99*H99)</f>
        <v>0</v>
      </c>
      <c r="J99" s="52"/>
    </row>
    <row r="100" spans="1:10" s="1" customFormat="1" ht="15">
      <c r="A100" s="55" t="s">
        <v>64</v>
      </c>
      <c r="B100" s="56">
        <v>16928</v>
      </c>
      <c r="C100" s="29">
        <f>SUM($L$1-B100)</f>
        <v>26703</v>
      </c>
      <c r="D100" s="58" t="s">
        <v>21</v>
      </c>
      <c r="E100" s="57">
        <v>82.4</v>
      </c>
      <c r="F100" s="31">
        <v>100</v>
      </c>
      <c r="G100" s="32">
        <v>18</v>
      </c>
      <c r="H100" s="32">
        <v>10</v>
      </c>
      <c r="I100" s="60">
        <f t="shared" si="5"/>
        <v>1000</v>
      </c>
      <c r="J100" s="35">
        <v>1</v>
      </c>
    </row>
    <row r="101" spans="1:10" s="1" customFormat="1" ht="15">
      <c r="A101" s="36" t="s">
        <v>58</v>
      </c>
      <c r="B101" s="28">
        <v>24284</v>
      </c>
      <c r="C101" s="29">
        <f>SUM($L$1-B101)</f>
        <v>19347</v>
      </c>
      <c r="D101" s="30" t="s">
        <v>59</v>
      </c>
      <c r="E101" s="31">
        <v>75.5</v>
      </c>
      <c r="F101" s="31">
        <v>100</v>
      </c>
      <c r="G101" s="33">
        <v>5</v>
      </c>
      <c r="H101" s="33">
        <v>6</v>
      </c>
      <c r="I101" s="34">
        <f t="shared" si="5"/>
        <v>600</v>
      </c>
      <c r="J101" s="86">
        <v>2</v>
      </c>
    </row>
    <row r="102" spans="1:10" s="1" customFormat="1" ht="15">
      <c r="A102" s="36" t="s">
        <v>62</v>
      </c>
      <c r="B102" s="28">
        <v>24991</v>
      </c>
      <c r="C102" s="29">
        <f>SUM($L$1-B102)</f>
        <v>18640</v>
      </c>
      <c r="D102" s="30" t="s">
        <v>21</v>
      </c>
      <c r="E102" s="31">
        <v>77</v>
      </c>
      <c r="F102" s="31">
        <v>100</v>
      </c>
      <c r="G102" s="33">
        <v>2</v>
      </c>
      <c r="H102" s="33">
        <v>3</v>
      </c>
      <c r="I102" s="34">
        <f t="shared" si="5"/>
        <v>300</v>
      </c>
      <c r="J102" s="35">
        <v>3</v>
      </c>
    </row>
    <row r="103" spans="1:10" s="1" customFormat="1" ht="15">
      <c r="A103" s="59"/>
      <c r="B103" s="56"/>
      <c r="C103" s="85">
        <v>41419</v>
      </c>
      <c r="D103" s="58"/>
      <c r="E103" s="57"/>
      <c r="F103" s="31">
        <v>100</v>
      </c>
      <c r="G103" s="32"/>
      <c r="H103" s="32"/>
      <c r="I103" s="60">
        <f t="shared" si="5"/>
        <v>0</v>
      </c>
      <c r="J103" s="86"/>
    </row>
    <row r="104" spans="1:10" s="1" customFormat="1" ht="15">
      <c r="A104" s="59"/>
      <c r="B104" s="56"/>
      <c r="C104" s="85">
        <v>41419</v>
      </c>
      <c r="D104" s="87"/>
      <c r="E104" s="57"/>
      <c r="F104" s="57">
        <v>100</v>
      </c>
      <c r="G104" s="32"/>
      <c r="H104" s="32"/>
      <c r="I104" s="60">
        <f t="shared" si="5"/>
        <v>0</v>
      </c>
      <c r="J104" s="86"/>
    </row>
    <row r="105" spans="1:10" s="1" customFormat="1" ht="32.25" customHeight="1">
      <c r="A105" s="88"/>
      <c r="B105" s="89"/>
      <c r="C105" s="90"/>
      <c r="D105" s="71"/>
      <c r="E105" s="91"/>
      <c r="F105" s="91"/>
      <c r="G105" s="92"/>
      <c r="H105" s="92"/>
      <c r="I105" s="91"/>
      <c r="J105" s="93"/>
    </row>
    <row r="106" spans="1:10" s="84" customFormat="1" ht="29.25" customHeight="1">
      <c r="A106" s="155" t="s">
        <v>83</v>
      </c>
      <c r="B106" s="155"/>
      <c r="C106" s="155"/>
      <c r="D106" s="155"/>
      <c r="E106" s="155"/>
      <c r="F106" s="155"/>
      <c r="G106" s="155"/>
      <c r="H106" s="155"/>
      <c r="I106" s="155"/>
      <c r="J106" s="155"/>
    </row>
    <row r="107" spans="1:10" s="26" customFormat="1" ht="30">
      <c r="A107" s="13" t="s">
        <v>3</v>
      </c>
      <c r="B107" s="14" t="s">
        <v>25</v>
      </c>
      <c r="C107" s="14" t="s">
        <v>5</v>
      </c>
      <c r="D107" s="14" t="s">
        <v>6</v>
      </c>
      <c r="E107" s="15" t="s">
        <v>7</v>
      </c>
      <c r="F107" s="24" t="s">
        <v>9</v>
      </c>
      <c r="G107" s="16" t="s">
        <v>10</v>
      </c>
      <c r="H107" s="17" t="s">
        <v>11</v>
      </c>
      <c r="I107" s="18" t="s">
        <v>12</v>
      </c>
      <c r="J107" s="25" t="s">
        <v>13</v>
      </c>
    </row>
    <row r="108" spans="1:10" s="1" customFormat="1" ht="15">
      <c r="A108" s="27"/>
      <c r="B108" s="28"/>
      <c r="C108" s="29">
        <v>41419</v>
      </c>
      <c r="D108" s="30"/>
      <c r="E108" s="31"/>
      <c r="F108" s="31">
        <v>100</v>
      </c>
      <c r="G108" s="33"/>
      <c r="H108" s="94"/>
      <c r="I108" s="95">
        <f>SUM(F108*H108)</f>
        <v>0</v>
      </c>
      <c r="J108" s="35"/>
    </row>
    <row r="109" spans="1:10" s="26" customFormat="1" ht="15">
      <c r="A109" s="36" t="s">
        <v>57</v>
      </c>
      <c r="B109" s="28">
        <v>24487</v>
      </c>
      <c r="C109" s="29">
        <f>SUM($L$1-B109)</f>
        <v>19144</v>
      </c>
      <c r="D109" s="30" t="s">
        <v>38</v>
      </c>
      <c r="E109" s="31">
        <v>89.8</v>
      </c>
      <c r="F109" s="31">
        <v>100</v>
      </c>
      <c r="G109" s="33">
        <v>25</v>
      </c>
      <c r="H109" s="33">
        <v>20</v>
      </c>
      <c r="I109" s="96">
        <f>SUM(F109*H109)</f>
        <v>2000</v>
      </c>
      <c r="J109" s="35">
        <v>1</v>
      </c>
    </row>
    <row r="110" spans="1:10" s="1" customFormat="1" ht="15">
      <c r="A110" s="36" t="s">
        <v>56</v>
      </c>
      <c r="B110" s="28">
        <v>22092</v>
      </c>
      <c r="C110" s="29">
        <f>SUM($L$1-B110)</f>
        <v>21539</v>
      </c>
      <c r="D110" s="30" t="s">
        <v>21</v>
      </c>
      <c r="E110" s="31">
        <v>89.5</v>
      </c>
      <c r="F110" s="31">
        <v>100</v>
      </c>
      <c r="G110" s="33">
        <v>20</v>
      </c>
      <c r="H110" s="97">
        <v>19</v>
      </c>
      <c r="I110" s="98">
        <f>SUM(F110*H110)</f>
        <v>1900</v>
      </c>
      <c r="J110" s="53">
        <v>2</v>
      </c>
    </row>
    <row r="111" spans="1:10" s="26" customFormat="1" ht="15">
      <c r="A111" s="36" t="s">
        <v>84</v>
      </c>
      <c r="B111" s="28">
        <v>22249</v>
      </c>
      <c r="C111" s="29">
        <v>41419</v>
      </c>
      <c r="D111" s="30" t="s">
        <v>21</v>
      </c>
      <c r="E111" s="31">
        <v>89</v>
      </c>
      <c r="F111" s="31">
        <v>100</v>
      </c>
      <c r="G111" s="33">
        <v>15</v>
      </c>
      <c r="H111" s="33">
        <v>14</v>
      </c>
      <c r="I111" s="96">
        <f>SUM(F111*H111)</f>
        <v>1400</v>
      </c>
      <c r="J111" s="35">
        <v>3</v>
      </c>
    </row>
    <row r="112" spans="1:10" s="1" customFormat="1" ht="15">
      <c r="A112" s="27"/>
      <c r="B112" s="28"/>
      <c r="C112" s="29"/>
      <c r="D112" s="30"/>
      <c r="E112" s="31"/>
      <c r="F112" s="31"/>
      <c r="G112" s="33"/>
      <c r="H112" s="97"/>
      <c r="I112" s="98"/>
      <c r="J112" s="53"/>
    </row>
    <row r="113" spans="1:10" s="1" customFormat="1" ht="15">
      <c r="A113" s="27"/>
      <c r="B113" s="28"/>
      <c r="C113" s="29"/>
      <c r="D113" s="30"/>
      <c r="E113" s="31"/>
      <c r="F113" s="31"/>
      <c r="G113" s="33"/>
      <c r="H113" s="94"/>
      <c r="I113" s="95"/>
      <c r="J113" s="35"/>
    </row>
    <row r="114" spans="1:10" s="1" customFormat="1" ht="15">
      <c r="A114" s="99"/>
      <c r="B114" s="38"/>
      <c r="C114" s="39">
        <v>41419</v>
      </c>
      <c r="D114" s="100"/>
      <c r="E114" s="101"/>
      <c r="F114" s="102">
        <v>100</v>
      </c>
      <c r="G114" s="103"/>
      <c r="H114" s="42"/>
      <c r="I114" s="104">
        <f>SUM(F114*H114)</f>
        <v>0</v>
      </c>
      <c r="J114" s="44"/>
    </row>
  </sheetData>
  <sheetProtection selectLockedCells="1" selectUnlockedCells="1"/>
  <mergeCells count="14">
    <mergeCell ref="A1:K1"/>
    <mergeCell ref="A2:K2"/>
    <mergeCell ref="A3:K3"/>
    <mergeCell ref="A5:J5"/>
    <mergeCell ref="A6:J6"/>
    <mergeCell ref="A16:J16"/>
    <mergeCell ref="A97:J97"/>
    <mergeCell ref="A106:J106"/>
    <mergeCell ref="A30:J30"/>
    <mergeCell ref="A38:J38"/>
    <mergeCell ref="A51:J51"/>
    <mergeCell ref="A63:J63"/>
    <mergeCell ref="A74:J74"/>
    <mergeCell ref="A84:J84"/>
  </mergeCells>
  <printOptions/>
  <pageMargins left="0" right="0" top="0" bottom="0" header="0.5118055555555555" footer="0.5118055555555555"/>
  <pageSetup horizontalDpi="300" verticalDpi="300" orientation="landscape" paperSize="9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0">
      <selection activeCell="D27" sqref="D27"/>
    </sheetView>
  </sheetViews>
  <sheetFormatPr defaultColWidth="10.8515625" defaultRowHeight="15"/>
  <cols>
    <col min="1" max="1" width="32.8515625" style="0" customWidth="1"/>
    <col min="2" max="2" width="10.7109375" style="0" customWidth="1"/>
    <col min="3" max="3" width="5.7109375" style="0" customWidth="1"/>
    <col min="4" max="4" width="32.28125" style="0" customWidth="1"/>
    <col min="5" max="6" width="9.28125" style="21" customWidth="1"/>
    <col min="7" max="7" width="10.421875" style="22" customWidth="1"/>
    <col min="8" max="8" width="6.28125" style="22" customWidth="1"/>
    <col min="9" max="9" width="8.28125" style="21" customWidth="1"/>
    <col min="10" max="10" width="5.7109375" style="0" customWidth="1"/>
  </cols>
  <sheetData>
    <row r="1" spans="1:12" s="1" customFormat="1" ht="26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2">
        <v>43631</v>
      </c>
    </row>
    <row r="2" spans="1:11" s="1" customFormat="1" ht="21">
      <c r="A2" s="152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s="1" customFormat="1" ht="18.75">
      <c r="A3" s="153">
        <v>43232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9" s="1" customFormat="1" ht="12" customHeight="1">
      <c r="A4" s="7"/>
      <c r="B4" s="7"/>
      <c r="C4" s="7"/>
      <c r="D4" s="7"/>
      <c r="E4" s="10"/>
      <c r="F4" s="10"/>
      <c r="G4" s="11"/>
      <c r="H4" s="11"/>
      <c r="I4" s="10"/>
    </row>
    <row r="5" spans="1:9" s="1" customFormat="1" ht="24.75" customHeight="1">
      <c r="A5" s="159" t="s">
        <v>85</v>
      </c>
      <c r="B5" s="159"/>
      <c r="C5" s="159"/>
      <c r="D5" s="159"/>
      <c r="E5" s="159"/>
      <c r="F5" s="159"/>
      <c r="G5" s="159"/>
      <c r="H5" s="159"/>
      <c r="I5" s="159"/>
    </row>
    <row r="6" spans="1:9" s="1" customFormat="1" ht="27" customHeight="1">
      <c r="A6" s="161" t="s">
        <v>86</v>
      </c>
      <c r="B6" s="161"/>
      <c r="C6" s="161"/>
      <c r="D6" s="161"/>
      <c r="E6" s="161"/>
      <c r="F6" s="161"/>
      <c r="G6" s="161"/>
      <c r="H6" s="161"/>
      <c r="I6" s="161"/>
    </row>
    <row r="7" spans="1:10" s="26" customFormat="1" ht="45">
      <c r="A7" s="13" t="s">
        <v>3</v>
      </c>
      <c r="B7" s="14" t="s">
        <v>25</v>
      </c>
      <c r="C7" s="14" t="s">
        <v>5</v>
      </c>
      <c r="D7" s="14" t="s">
        <v>6</v>
      </c>
      <c r="E7" s="15" t="s">
        <v>7</v>
      </c>
      <c r="F7" s="24" t="s">
        <v>9</v>
      </c>
      <c r="G7" s="16" t="s">
        <v>10</v>
      </c>
      <c r="H7" s="17" t="s">
        <v>11</v>
      </c>
      <c r="I7" s="18" t="s">
        <v>27</v>
      </c>
      <c r="J7" s="25" t="s">
        <v>13</v>
      </c>
    </row>
    <row r="8" spans="1:10" s="1" customFormat="1" ht="15">
      <c r="A8" s="27"/>
      <c r="B8" s="28"/>
      <c r="C8" s="29">
        <f>SUM($L$1-B8)</f>
        <v>43631</v>
      </c>
      <c r="D8" s="30"/>
      <c r="E8" s="31"/>
      <c r="F8" s="31">
        <v>120</v>
      </c>
      <c r="G8" s="33"/>
      <c r="H8" s="33"/>
      <c r="I8" s="34">
        <f>SUM(F8*H8)</f>
        <v>0</v>
      </c>
      <c r="J8" s="35"/>
    </row>
    <row r="9" spans="1:10" s="1" customFormat="1" ht="15">
      <c r="A9" s="36"/>
      <c r="B9" s="28"/>
      <c r="C9" s="29"/>
      <c r="D9" s="30"/>
      <c r="E9" s="31"/>
      <c r="F9" s="31"/>
      <c r="G9" s="33"/>
      <c r="H9" s="33"/>
      <c r="I9" s="34"/>
      <c r="J9" s="35"/>
    </row>
    <row r="10" spans="1:10" s="1" customFormat="1" ht="15">
      <c r="A10" s="36" t="s">
        <v>34</v>
      </c>
      <c r="B10" s="28">
        <v>34352</v>
      </c>
      <c r="C10" s="29">
        <f aca="true" t="shared" si="0" ref="C10:C16">SUM($L$1-B10)</f>
        <v>9279</v>
      </c>
      <c r="D10" s="30" t="s">
        <v>17</v>
      </c>
      <c r="E10" s="31">
        <v>69.9</v>
      </c>
      <c r="F10" s="31">
        <v>120</v>
      </c>
      <c r="G10" s="33">
        <v>10</v>
      </c>
      <c r="H10" s="33">
        <v>11</v>
      </c>
      <c r="I10" s="34">
        <f aca="true" t="shared" si="1" ref="I10:I16">SUM(F10*H10)</f>
        <v>1320</v>
      </c>
      <c r="J10" s="35">
        <v>1</v>
      </c>
    </row>
    <row r="11" spans="1:10" s="1" customFormat="1" ht="15">
      <c r="A11" s="36" t="s">
        <v>29</v>
      </c>
      <c r="B11" s="28">
        <v>35744</v>
      </c>
      <c r="C11" s="29">
        <f t="shared" si="0"/>
        <v>7887</v>
      </c>
      <c r="D11" s="30" t="s">
        <v>17</v>
      </c>
      <c r="E11" s="31">
        <v>74.7</v>
      </c>
      <c r="F11" s="31">
        <v>120</v>
      </c>
      <c r="G11" s="33">
        <v>1</v>
      </c>
      <c r="H11" s="33">
        <v>3</v>
      </c>
      <c r="I11" s="34">
        <f t="shared" si="1"/>
        <v>360</v>
      </c>
      <c r="J11" s="35">
        <v>2</v>
      </c>
    </row>
    <row r="12" spans="1:10" s="1" customFormat="1" ht="15">
      <c r="A12" s="36" t="s">
        <v>35</v>
      </c>
      <c r="B12" s="28">
        <v>32623</v>
      </c>
      <c r="C12" s="29">
        <f t="shared" si="0"/>
        <v>11008</v>
      </c>
      <c r="D12" s="30" t="s">
        <v>17</v>
      </c>
      <c r="E12" s="31">
        <v>74.1</v>
      </c>
      <c r="F12" s="31">
        <v>120</v>
      </c>
      <c r="G12" s="33">
        <v>1</v>
      </c>
      <c r="H12" s="33">
        <v>2</v>
      </c>
      <c r="I12" s="34">
        <f t="shared" si="1"/>
        <v>240</v>
      </c>
      <c r="J12" s="35">
        <v>3</v>
      </c>
    </row>
    <row r="13" spans="1:10" s="1" customFormat="1" ht="15">
      <c r="A13" s="36" t="s">
        <v>43</v>
      </c>
      <c r="B13" s="28">
        <v>34081</v>
      </c>
      <c r="C13" s="29">
        <f t="shared" si="0"/>
        <v>9550</v>
      </c>
      <c r="D13" s="30" t="s">
        <v>17</v>
      </c>
      <c r="E13" s="31">
        <v>67.8</v>
      </c>
      <c r="F13" s="31">
        <v>120</v>
      </c>
      <c r="G13" s="33">
        <v>1</v>
      </c>
      <c r="H13" s="33">
        <v>1</v>
      </c>
      <c r="I13" s="34">
        <f t="shared" si="1"/>
        <v>120</v>
      </c>
      <c r="J13" s="54"/>
    </row>
    <row r="14" spans="1:10" s="1" customFormat="1" ht="15">
      <c r="A14" s="36" t="s">
        <v>39</v>
      </c>
      <c r="B14" s="28">
        <v>32835</v>
      </c>
      <c r="C14" s="29">
        <f t="shared" si="0"/>
        <v>10796</v>
      </c>
      <c r="D14" s="30" t="s">
        <v>38</v>
      </c>
      <c r="E14" s="31">
        <v>68.3</v>
      </c>
      <c r="F14" s="31">
        <v>120</v>
      </c>
      <c r="G14" s="33">
        <v>1</v>
      </c>
      <c r="H14" s="33">
        <v>0</v>
      </c>
      <c r="I14" s="34">
        <f t="shared" si="1"/>
        <v>0</v>
      </c>
      <c r="J14" s="35"/>
    </row>
    <row r="15" spans="1:10" s="1" customFormat="1" ht="15">
      <c r="A15" s="27"/>
      <c r="B15" s="28"/>
      <c r="C15" s="29">
        <f t="shared" si="0"/>
        <v>43631</v>
      </c>
      <c r="D15" s="30"/>
      <c r="E15" s="31"/>
      <c r="F15" s="31">
        <v>120</v>
      </c>
      <c r="G15" s="33"/>
      <c r="H15" s="33"/>
      <c r="I15" s="34">
        <f t="shared" si="1"/>
        <v>0</v>
      </c>
      <c r="J15" s="35"/>
    </row>
    <row r="16" spans="1:10" s="1" customFormat="1" ht="15">
      <c r="A16" s="37"/>
      <c r="B16" s="38"/>
      <c r="C16" s="39">
        <f t="shared" si="0"/>
        <v>43631</v>
      </c>
      <c r="D16" s="40"/>
      <c r="E16" s="41"/>
      <c r="F16" s="41">
        <v>120</v>
      </c>
      <c r="G16" s="42"/>
      <c r="H16" s="42"/>
      <c r="I16" s="43">
        <f t="shared" si="1"/>
        <v>0</v>
      </c>
      <c r="J16" s="105"/>
    </row>
    <row r="17" spans="1:9" s="1" customFormat="1" ht="34.5" customHeight="1">
      <c r="A17" s="161" t="s">
        <v>87</v>
      </c>
      <c r="B17" s="161"/>
      <c r="C17" s="161"/>
      <c r="D17" s="161"/>
      <c r="E17" s="161"/>
      <c r="F17" s="161"/>
      <c r="G17" s="161"/>
      <c r="H17" s="161"/>
      <c r="I17" s="161"/>
    </row>
    <row r="18" spans="1:10" s="26" customFormat="1" ht="45">
      <c r="A18" s="13" t="s">
        <v>3</v>
      </c>
      <c r="B18" s="14" t="s">
        <v>25</v>
      </c>
      <c r="C18" s="14" t="s">
        <v>5</v>
      </c>
      <c r="D18" s="14" t="s">
        <v>6</v>
      </c>
      <c r="E18" s="15" t="s">
        <v>7</v>
      </c>
      <c r="F18" s="24" t="s">
        <v>9</v>
      </c>
      <c r="G18" s="16" t="s">
        <v>10</v>
      </c>
      <c r="H18" s="17" t="s">
        <v>11</v>
      </c>
      <c r="I18" s="18" t="s">
        <v>27</v>
      </c>
      <c r="J18" s="25" t="s">
        <v>13</v>
      </c>
    </row>
    <row r="19" spans="1:10" s="1" customFormat="1" ht="15">
      <c r="A19" s="46"/>
      <c r="B19" s="47"/>
      <c r="C19" s="81">
        <f>SUM($L$1-B19)</f>
        <v>43631</v>
      </c>
      <c r="D19" s="48"/>
      <c r="E19" s="49"/>
      <c r="F19" s="31">
        <v>120</v>
      </c>
      <c r="G19" s="50"/>
      <c r="H19" s="50"/>
      <c r="I19" s="51">
        <f aca="true" t="shared" si="2" ref="I19:I24">SUM(F19*H19)</f>
        <v>0</v>
      </c>
      <c r="J19" s="52"/>
    </row>
    <row r="20" spans="1:10" s="1" customFormat="1" ht="15">
      <c r="A20" s="36" t="s">
        <v>70</v>
      </c>
      <c r="B20" s="28">
        <v>29026</v>
      </c>
      <c r="C20" s="29">
        <v>41419</v>
      </c>
      <c r="D20" s="30" t="s">
        <v>17</v>
      </c>
      <c r="E20" s="31">
        <v>78.7</v>
      </c>
      <c r="F20" s="31">
        <v>120</v>
      </c>
      <c r="G20" s="33">
        <v>13</v>
      </c>
      <c r="H20" s="33">
        <v>14</v>
      </c>
      <c r="I20" s="34">
        <f t="shared" si="2"/>
        <v>1680</v>
      </c>
      <c r="J20" s="52">
        <v>1</v>
      </c>
    </row>
    <row r="21" spans="1:10" s="1" customFormat="1" ht="15">
      <c r="A21" s="36" t="s">
        <v>36</v>
      </c>
      <c r="B21" s="28">
        <v>33505</v>
      </c>
      <c r="C21" s="29">
        <f aca="true" t="shared" si="3" ref="C21:C27">SUM($L$1-B21)</f>
        <v>10126</v>
      </c>
      <c r="D21" s="30" t="s">
        <v>17</v>
      </c>
      <c r="E21" s="31">
        <v>77</v>
      </c>
      <c r="F21" s="31">
        <v>120</v>
      </c>
      <c r="G21" s="33">
        <v>8</v>
      </c>
      <c r="H21" s="33">
        <v>7</v>
      </c>
      <c r="I21" s="34">
        <f t="shared" si="2"/>
        <v>840</v>
      </c>
      <c r="J21" s="35">
        <v>2</v>
      </c>
    </row>
    <row r="22" spans="1:10" s="1" customFormat="1" ht="15">
      <c r="A22" s="36" t="s">
        <v>28</v>
      </c>
      <c r="B22" s="28">
        <v>35422</v>
      </c>
      <c r="C22" s="29">
        <f t="shared" si="3"/>
        <v>8209</v>
      </c>
      <c r="D22" s="30" t="s">
        <v>17</v>
      </c>
      <c r="E22" s="31">
        <v>76</v>
      </c>
      <c r="F22" s="31">
        <v>120</v>
      </c>
      <c r="G22" s="33">
        <v>2</v>
      </c>
      <c r="H22" s="33">
        <v>4</v>
      </c>
      <c r="I22" s="34">
        <f t="shared" si="2"/>
        <v>480</v>
      </c>
      <c r="J22" s="35">
        <v>3</v>
      </c>
    </row>
    <row r="23" spans="1:10" s="1" customFormat="1" ht="15">
      <c r="A23" s="55" t="s">
        <v>40</v>
      </c>
      <c r="B23" s="56">
        <v>33850</v>
      </c>
      <c r="C23" s="29">
        <f t="shared" si="3"/>
        <v>9781</v>
      </c>
      <c r="D23" s="30" t="s">
        <v>17</v>
      </c>
      <c r="E23" s="57">
        <v>76</v>
      </c>
      <c r="F23" s="31">
        <v>120</v>
      </c>
      <c r="G23" s="33">
        <v>4</v>
      </c>
      <c r="H23" s="33">
        <v>3</v>
      </c>
      <c r="I23" s="34">
        <f t="shared" si="2"/>
        <v>360</v>
      </c>
      <c r="J23" s="35">
        <v>4</v>
      </c>
    </row>
    <row r="24" spans="1:10" s="1" customFormat="1" ht="15">
      <c r="A24" s="55" t="s">
        <v>64</v>
      </c>
      <c r="B24" s="56">
        <v>16928</v>
      </c>
      <c r="C24" s="29">
        <f t="shared" si="3"/>
        <v>26703</v>
      </c>
      <c r="D24" s="58" t="s">
        <v>21</v>
      </c>
      <c r="E24" s="57">
        <v>82.4</v>
      </c>
      <c r="F24" s="31">
        <v>100</v>
      </c>
      <c r="G24" s="32">
        <v>3</v>
      </c>
      <c r="H24" s="32">
        <v>2</v>
      </c>
      <c r="I24" s="60">
        <f t="shared" si="2"/>
        <v>200</v>
      </c>
      <c r="J24" s="35">
        <v>5</v>
      </c>
    </row>
    <row r="25" spans="1:10" s="1" customFormat="1" ht="15">
      <c r="A25" s="55" t="s">
        <v>47</v>
      </c>
      <c r="B25" s="56">
        <v>30975</v>
      </c>
      <c r="C25" s="29">
        <f t="shared" si="3"/>
        <v>12656</v>
      </c>
      <c r="D25" s="30" t="s">
        <v>38</v>
      </c>
      <c r="E25" s="57">
        <v>80.8</v>
      </c>
      <c r="F25" s="31">
        <v>120</v>
      </c>
      <c r="G25" s="79">
        <v>1</v>
      </c>
      <c r="H25">
        <v>1</v>
      </c>
      <c r="I25" s="78">
        <v>0</v>
      </c>
      <c r="J25" s="35">
        <v>6</v>
      </c>
    </row>
    <row r="26" spans="1:10" s="1" customFormat="1" ht="15">
      <c r="A26" s="27"/>
      <c r="B26" s="28"/>
      <c r="C26" s="29">
        <f t="shared" si="3"/>
        <v>43631</v>
      </c>
      <c r="D26" s="30"/>
      <c r="E26" s="31"/>
      <c r="F26" s="31">
        <v>120</v>
      </c>
      <c r="G26" s="33"/>
      <c r="H26" s="33"/>
      <c r="I26" s="34">
        <f>SUM(F26*H26)</f>
        <v>0</v>
      </c>
      <c r="J26" s="35"/>
    </row>
    <row r="27" spans="1:10" s="1" customFormat="1" ht="15">
      <c r="A27" s="27"/>
      <c r="B27" s="28"/>
      <c r="C27" s="29">
        <f t="shared" si="3"/>
        <v>43631</v>
      </c>
      <c r="D27" s="30"/>
      <c r="E27" s="31"/>
      <c r="F27" s="31">
        <v>120</v>
      </c>
      <c r="G27" s="33"/>
      <c r="H27" s="33"/>
      <c r="I27" s="34">
        <f>SUM(F27*H27)</f>
        <v>0</v>
      </c>
      <c r="J27" s="35"/>
    </row>
  </sheetData>
  <sheetProtection selectLockedCells="1" selectUnlockedCells="1"/>
  <mergeCells count="6">
    <mergeCell ref="A1:K1"/>
    <mergeCell ref="A2:K2"/>
    <mergeCell ref="A3:K3"/>
    <mergeCell ref="A5:I5"/>
    <mergeCell ref="A6:I6"/>
    <mergeCell ref="A17:I17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I20" sqref="I20"/>
    </sheetView>
  </sheetViews>
  <sheetFormatPr defaultColWidth="10.8515625" defaultRowHeight="15"/>
  <cols>
    <col min="1" max="1" width="32.7109375" style="0" customWidth="1"/>
    <col min="2" max="2" width="10.7109375" style="0" customWidth="1"/>
    <col min="3" max="3" width="4.421875" style="0" customWidth="1"/>
    <col min="4" max="4" width="32.28125" style="0" customWidth="1"/>
    <col min="5" max="6" width="9.28125" style="21" customWidth="1"/>
    <col min="7" max="7" width="10.421875" style="22" customWidth="1"/>
    <col min="8" max="8" width="6.28125" style="22" customWidth="1"/>
    <col min="9" max="9" width="8.28125" style="21" customWidth="1"/>
    <col min="10" max="10" width="5.7109375" style="23" customWidth="1"/>
  </cols>
  <sheetData>
    <row r="1" spans="1:12" s="1" customFormat="1" ht="26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2">
        <v>43631</v>
      </c>
    </row>
    <row r="2" spans="1:11" s="1" customFormat="1" ht="21">
      <c r="A2" s="152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s="1" customFormat="1" ht="18.75">
      <c r="A3" s="153">
        <v>43232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0" s="1" customFormat="1" ht="12" customHeight="1">
      <c r="A4" s="7"/>
      <c r="B4" s="7"/>
      <c r="C4" s="7"/>
      <c r="D4" s="7"/>
      <c r="E4" s="10"/>
      <c r="F4" s="10"/>
      <c r="G4" s="11"/>
      <c r="H4" s="11"/>
      <c r="I4" s="10"/>
      <c r="J4" s="6"/>
    </row>
    <row r="5" spans="1:10" s="1" customFormat="1" ht="24.75" customHeight="1">
      <c r="A5" s="159" t="s">
        <v>88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s="1" customFormat="1" ht="39" customHeight="1">
      <c r="A6" s="161" t="s">
        <v>71</v>
      </c>
      <c r="B6" s="161"/>
      <c r="C6" s="161"/>
      <c r="D6" s="161"/>
      <c r="E6" s="161"/>
      <c r="F6" s="161"/>
      <c r="G6" s="161"/>
      <c r="H6" s="161"/>
      <c r="I6" s="161"/>
      <c r="J6" s="161"/>
    </row>
    <row r="7" spans="1:10" s="26" customFormat="1" ht="45">
      <c r="A7" s="13" t="s">
        <v>3</v>
      </c>
      <c r="B7" s="14" t="s">
        <v>25</v>
      </c>
      <c r="C7" s="14" t="s">
        <v>5</v>
      </c>
      <c r="D7" s="14" t="s">
        <v>6</v>
      </c>
      <c r="E7" s="15" t="s">
        <v>7</v>
      </c>
      <c r="F7" s="24" t="s">
        <v>9</v>
      </c>
      <c r="G7" s="16" t="s">
        <v>10</v>
      </c>
      <c r="H7" s="17" t="s">
        <v>11</v>
      </c>
      <c r="I7" s="18" t="s">
        <v>27</v>
      </c>
      <c r="J7" s="25" t="s">
        <v>13</v>
      </c>
    </row>
    <row r="8" spans="1:10" s="1" customFormat="1" ht="15">
      <c r="A8" s="59"/>
      <c r="B8" s="56"/>
      <c r="C8" s="29">
        <f>SUM($L$1-B8)</f>
        <v>43631</v>
      </c>
      <c r="D8" s="58"/>
      <c r="E8" s="57"/>
      <c r="F8" s="57">
        <v>150</v>
      </c>
      <c r="G8" s="33"/>
      <c r="H8" s="32"/>
      <c r="I8" s="34">
        <f>SUM(F8*H8)</f>
        <v>0</v>
      </c>
      <c r="J8" s="35"/>
    </row>
    <row r="9" spans="1:10" s="82" customFormat="1" ht="15">
      <c r="A9" s="36" t="s">
        <v>70</v>
      </c>
      <c r="B9" s="28">
        <v>29026</v>
      </c>
      <c r="C9" s="29">
        <v>41419</v>
      </c>
      <c r="D9" s="30" t="s">
        <v>17</v>
      </c>
      <c r="E9" s="31">
        <v>78.7</v>
      </c>
      <c r="F9" s="31">
        <v>150</v>
      </c>
      <c r="G9" s="33">
        <v>3</v>
      </c>
      <c r="H9" s="33">
        <v>5</v>
      </c>
      <c r="I9" s="34">
        <f>SUM(F9*H9)</f>
        <v>750</v>
      </c>
      <c r="J9" s="53">
        <v>1</v>
      </c>
    </row>
    <row r="10" spans="1:10" s="1" customFormat="1" ht="15">
      <c r="A10" s="36" t="s">
        <v>34</v>
      </c>
      <c r="B10" s="28">
        <v>34352</v>
      </c>
      <c r="C10" s="29">
        <f>SUM($L$1-B10)</f>
        <v>9279</v>
      </c>
      <c r="D10" s="30" t="s">
        <v>17</v>
      </c>
      <c r="E10" s="31">
        <v>69.9</v>
      </c>
      <c r="F10" s="31">
        <v>150</v>
      </c>
      <c r="G10" s="33">
        <v>1</v>
      </c>
      <c r="H10" s="33">
        <v>3</v>
      </c>
      <c r="I10" s="34">
        <f>SUM(F10*H10)</f>
        <v>450</v>
      </c>
      <c r="J10" s="35">
        <v>2</v>
      </c>
    </row>
    <row r="11" spans="1:10" s="1" customFormat="1" ht="15">
      <c r="A11" s="36" t="s">
        <v>57</v>
      </c>
      <c r="B11" s="28">
        <v>24487</v>
      </c>
      <c r="C11" s="29">
        <f>SUM($L$1-B11)</f>
        <v>19144</v>
      </c>
      <c r="D11" s="30" t="s">
        <v>38</v>
      </c>
      <c r="E11" s="31">
        <v>89.8</v>
      </c>
      <c r="F11" s="31">
        <v>150</v>
      </c>
      <c r="G11" s="33">
        <v>1</v>
      </c>
      <c r="H11" s="33">
        <v>1</v>
      </c>
      <c r="I11" s="34">
        <f>SUM(F11*H11)</f>
        <v>150</v>
      </c>
      <c r="J11" s="35">
        <v>3</v>
      </c>
    </row>
    <row r="12" spans="1:10" s="1" customFormat="1" ht="15">
      <c r="A12" s="36" t="s">
        <v>36</v>
      </c>
      <c r="B12" s="28">
        <v>33505</v>
      </c>
      <c r="C12" s="29">
        <f>SUM($L$1-B12)</f>
        <v>10126</v>
      </c>
      <c r="D12" s="30" t="s">
        <v>17</v>
      </c>
      <c r="E12" s="31">
        <v>77</v>
      </c>
      <c r="F12" s="31">
        <v>150</v>
      </c>
      <c r="G12" s="33">
        <v>1</v>
      </c>
      <c r="H12" s="33">
        <v>0</v>
      </c>
      <c r="I12" s="34">
        <f>SUM(F12*H12)</f>
        <v>0</v>
      </c>
      <c r="J12" s="35">
        <v>4</v>
      </c>
    </row>
    <row r="13" spans="1:10" s="82" customFormat="1" ht="15">
      <c r="A13" s="55" t="s">
        <v>41</v>
      </c>
      <c r="B13" s="56">
        <v>29765</v>
      </c>
      <c r="C13" s="29">
        <f>SUM($L$1-B13)</f>
        <v>13866</v>
      </c>
      <c r="D13" s="30" t="s">
        <v>38</v>
      </c>
      <c r="E13" s="57">
        <v>89.5</v>
      </c>
      <c r="F13" s="31">
        <v>150</v>
      </c>
      <c r="G13" s="33">
        <v>2</v>
      </c>
      <c r="H13" s="33">
        <v>0</v>
      </c>
      <c r="I13" s="34">
        <v>0</v>
      </c>
      <c r="J13" s="53">
        <v>5</v>
      </c>
    </row>
    <row r="14" spans="1:10" s="1" customFormat="1" ht="15">
      <c r="A14" s="27"/>
      <c r="B14" s="28"/>
      <c r="C14" s="29">
        <f>SUM($L$1-B14)</f>
        <v>43631</v>
      </c>
      <c r="D14" s="30"/>
      <c r="E14" s="31"/>
      <c r="F14" s="31">
        <v>150</v>
      </c>
      <c r="G14" s="33"/>
      <c r="H14" s="33"/>
      <c r="I14" s="34">
        <f>SUM(F14*H14)</f>
        <v>0</v>
      </c>
      <c r="J14" s="35"/>
    </row>
    <row r="15" spans="1:10" s="1" customFormat="1" ht="34.5" customHeight="1">
      <c r="A15" s="162" t="s">
        <v>72</v>
      </c>
      <c r="B15" s="162"/>
      <c r="C15" s="162"/>
      <c r="D15" s="162"/>
      <c r="E15" s="162"/>
      <c r="F15" s="162"/>
      <c r="G15" s="162"/>
      <c r="H15" s="162"/>
      <c r="I15" s="162"/>
      <c r="J15" s="162"/>
    </row>
    <row r="16" spans="1:10" s="26" customFormat="1" ht="45">
      <c r="A16" s="13" t="s">
        <v>3</v>
      </c>
      <c r="B16" s="14" t="s">
        <v>25</v>
      </c>
      <c r="C16" s="14" t="s">
        <v>5</v>
      </c>
      <c r="D16" s="14" t="s">
        <v>6</v>
      </c>
      <c r="E16" s="15" t="s">
        <v>7</v>
      </c>
      <c r="F16" s="24" t="s">
        <v>9</v>
      </c>
      <c r="G16" s="16" t="s">
        <v>10</v>
      </c>
      <c r="H16" s="17" t="s">
        <v>11</v>
      </c>
      <c r="I16" s="106" t="s">
        <v>27</v>
      </c>
      <c r="J16" s="25" t="s">
        <v>13</v>
      </c>
    </row>
    <row r="17" spans="1:10" s="1" customFormat="1" ht="15">
      <c r="A17" s="27"/>
      <c r="B17" s="28"/>
      <c r="C17" s="29">
        <f>SUM($L$1-B17)</f>
        <v>43631</v>
      </c>
      <c r="D17" s="30"/>
      <c r="E17" s="31"/>
      <c r="F17" s="57">
        <v>150</v>
      </c>
      <c r="G17" s="33"/>
      <c r="H17" s="33"/>
      <c r="I17" s="34">
        <f>SUM(F17*H17)</f>
        <v>0</v>
      </c>
      <c r="J17" s="53"/>
    </row>
    <row r="18" spans="1:10" s="1" customFormat="1" ht="15">
      <c r="A18" s="55" t="s">
        <v>44</v>
      </c>
      <c r="B18" s="56">
        <v>33397</v>
      </c>
      <c r="C18" s="29">
        <f>SUM($L$1-B18)</f>
        <v>10234</v>
      </c>
      <c r="D18" s="58" t="s">
        <v>38</v>
      </c>
      <c r="E18" s="57">
        <v>91</v>
      </c>
      <c r="F18" s="31">
        <v>150</v>
      </c>
      <c r="G18" s="33">
        <v>15</v>
      </c>
      <c r="H18" s="33">
        <v>11</v>
      </c>
      <c r="I18" s="34">
        <f>SUM(F18*H18)</f>
        <v>1650</v>
      </c>
      <c r="J18" s="54">
        <v>1</v>
      </c>
    </row>
    <row r="19" spans="1:11" s="1" customFormat="1" ht="15">
      <c r="A19" s="36" t="s">
        <v>73</v>
      </c>
      <c r="B19" s="28">
        <v>30067</v>
      </c>
      <c r="C19" s="29">
        <f>SUM($L$1-B19)</f>
        <v>13564</v>
      </c>
      <c r="D19" s="30" t="s">
        <v>21</v>
      </c>
      <c r="E19" s="31">
        <v>125</v>
      </c>
      <c r="F19" s="31">
        <v>150</v>
      </c>
      <c r="G19" s="33">
        <v>7</v>
      </c>
      <c r="H19" s="33">
        <v>10</v>
      </c>
      <c r="I19" s="34">
        <f>SUM(F19*H19)</f>
        <v>1500</v>
      </c>
      <c r="J19" s="35">
        <v>2</v>
      </c>
      <c r="K19" s="107"/>
    </row>
    <row r="20" spans="1:10" s="1" customFormat="1" ht="15">
      <c r="A20" s="36" t="s">
        <v>52</v>
      </c>
      <c r="B20" s="28">
        <v>27149</v>
      </c>
      <c r="C20" s="29">
        <f>SUM($L$1-B20)</f>
        <v>16482</v>
      </c>
      <c r="D20" s="30" t="s">
        <v>38</v>
      </c>
      <c r="E20" s="31">
        <v>90</v>
      </c>
      <c r="F20" s="31">
        <v>150</v>
      </c>
      <c r="G20" s="33">
        <v>5</v>
      </c>
      <c r="H20" s="33">
        <v>0</v>
      </c>
      <c r="I20" s="34">
        <f>SUM(F20*H20)</f>
        <v>0</v>
      </c>
      <c r="J20" s="35">
        <v>3</v>
      </c>
    </row>
    <row r="21" spans="1:10" s="1" customFormat="1" ht="15">
      <c r="A21" s="55" t="s">
        <v>42</v>
      </c>
      <c r="B21" s="56">
        <v>31078</v>
      </c>
      <c r="C21" s="29">
        <f>SUM($L$1-B21)</f>
        <v>12553</v>
      </c>
      <c r="D21" s="58" t="s">
        <v>38</v>
      </c>
      <c r="E21" s="57">
        <v>92.3</v>
      </c>
      <c r="F21" s="31">
        <v>150</v>
      </c>
      <c r="G21" s="33">
        <v>1</v>
      </c>
      <c r="H21" s="33">
        <v>0</v>
      </c>
      <c r="I21" s="34">
        <f>SUM(F21*H21)</f>
        <v>0</v>
      </c>
      <c r="J21" s="35"/>
    </row>
    <row r="22" spans="1:10" s="1" customFormat="1" ht="15">
      <c r="A22" s="27"/>
      <c r="B22" s="28"/>
      <c r="C22" s="29"/>
      <c r="D22" s="30"/>
      <c r="E22" s="31"/>
      <c r="F22" s="31"/>
      <c r="G22" s="33"/>
      <c r="H22" s="33"/>
      <c r="I22" s="34"/>
      <c r="J22" s="35"/>
    </row>
    <row r="23" spans="1:10" s="1" customFormat="1" ht="15">
      <c r="A23" s="37"/>
      <c r="B23" s="38"/>
      <c r="C23" s="29">
        <f>SUM($L$1-B23)</f>
        <v>43631</v>
      </c>
      <c r="D23" s="40"/>
      <c r="E23" s="41"/>
      <c r="F23" s="41">
        <v>150</v>
      </c>
      <c r="G23" s="42"/>
      <c r="H23" s="42"/>
      <c r="I23" s="43">
        <f>SUM(F23*H23)</f>
        <v>0</v>
      </c>
      <c r="J23" s="44"/>
    </row>
  </sheetData>
  <sheetProtection selectLockedCells="1" selectUnlockedCells="1"/>
  <mergeCells count="6">
    <mergeCell ref="A1:K1"/>
    <mergeCell ref="A2:K2"/>
    <mergeCell ref="A3:K3"/>
    <mergeCell ref="A5:J5"/>
    <mergeCell ref="A6:J6"/>
    <mergeCell ref="A15:J15"/>
  </mergeCells>
  <printOptions/>
  <pageMargins left="0" right="0" top="0" bottom="0" header="0.5118055555555555" footer="0.5118055555555555"/>
  <pageSetup horizontalDpi="300" verticalDpi="300" orientation="landscape" paperSize="9"/>
  <rowBreaks count="1" manualBreakCount="1">
    <brk id="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N11" sqref="N11"/>
    </sheetView>
  </sheetViews>
  <sheetFormatPr defaultColWidth="10.8515625" defaultRowHeight="15"/>
  <cols>
    <col min="1" max="1" width="20.421875" style="0" customWidth="1"/>
    <col min="2" max="2" width="10.7109375" style="0" customWidth="1"/>
    <col min="3" max="3" width="3.7109375" style="0" customWidth="1"/>
    <col min="4" max="4" width="32.28125" style="0" customWidth="1"/>
    <col min="5" max="6" width="9.28125" style="21" customWidth="1"/>
    <col min="7" max="7" width="10.421875" style="22" customWidth="1"/>
    <col min="8" max="8" width="6.28125" style="22" customWidth="1"/>
    <col min="9" max="9" width="8.28125" style="21" customWidth="1"/>
    <col min="10" max="10" width="5.7109375" style="0" customWidth="1"/>
  </cols>
  <sheetData>
    <row r="1" spans="1:12" s="1" customFormat="1" ht="26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2">
        <v>43631</v>
      </c>
    </row>
    <row r="2" spans="1:11" s="1" customFormat="1" ht="21">
      <c r="A2" s="152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s="1" customFormat="1" ht="18.75">
      <c r="A3" s="153">
        <v>43232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9" s="1" customFormat="1" ht="12" customHeight="1">
      <c r="A4" s="7"/>
      <c r="B4" s="7"/>
      <c r="C4" s="7"/>
      <c r="D4" s="7"/>
      <c r="E4" s="10"/>
      <c r="F4" s="10"/>
      <c r="G4" s="11"/>
      <c r="H4" s="11"/>
      <c r="I4" s="10"/>
    </row>
    <row r="5" spans="1:10" s="1" customFormat="1" ht="24.75" customHeight="1">
      <c r="A5" s="159" t="s">
        <v>89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s="1" customFormat="1" ht="34.5" customHeight="1">
      <c r="A6" s="161" t="s">
        <v>90</v>
      </c>
      <c r="B6" s="161"/>
      <c r="C6" s="161"/>
      <c r="D6" s="161"/>
      <c r="E6" s="161"/>
      <c r="F6" s="161"/>
      <c r="G6" s="161"/>
      <c r="H6" s="161"/>
      <c r="I6" s="161"/>
      <c r="J6" s="161"/>
    </row>
    <row r="7" spans="1:10" s="26" customFormat="1" ht="45">
      <c r="A7" s="13" t="s">
        <v>3</v>
      </c>
      <c r="B7" s="14" t="s">
        <v>25</v>
      </c>
      <c r="C7" s="14" t="s">
        <v>5</v>
      </c>
      <c r="D7" s="14" t="s">
        <v>6</v>
      </c>
      <c r="E7" s="15" t="s">
        <v>7</v>
      </c>
      <c r="F7" s="24" t="s">
        <v>9</v>
      </c>
      <c r="G7" s="16" t="s">
        <v>10</v>
      </c>
      <c r="H7" s="17" t="s">
        <v>91</v>
      </c>
      <c r="I7" s="18" t="s">
        <v>27</v>
      </c>
      <c r="J7" s="25" t="s">
        <v>13</v>
      </c>
    </row>
    <row r="8" spans="1:10" s="1" customFormat="1" ht="15">
      <c r="A8" s="59"/>
      <c r="B8" s="56"/>
      <c r="C8" s="29">
        <f>SUM($L$1-B8)</f>
        <v>43631</v>
      </c>
      <c r="D8" s="58"/>
      <c r="E8" s="57"/>
      <c r="F8" s="57">
        <v>200</v>
      </c>
      <c r="G8" s="33"/>
      <c r="H8" s="32"/>
      <c r="I8" s="34">
        <f aca="true" t="shared" si="0" ref="I8:I20">SUM(F8*H8)</f>
        <v>0</v>
      </c>
      <c r="J8" s="35"/>
    </row>
    <row r="9" spans="1:10" s="1" customFormat="1" ht="15">
      <c r="A9" s="27"/>
      <c r="B9" s="28"/>
      <c r="C9" s="29">
        <v>41419</v>
      </c>
      <c r="D9" s="30"/>
      <c r="E9" s="31"/>
      <c r="F9" s="31">
        <v>200</v>
      </c>
      <c r="G9" s="33"/>
      <c r="H9" s="33"/>
      <c r="I9" s="34">
        <f t="shared" si="0"/>
        <v>0</v>
      </c>
      <c r="J9" s="35"/>
    </row>
    <row r="10" spans="1:10" s="1" customFormat="1" ht="15">
      <c r="A10" s="27"/>
      <c r="B10" s="28"/>
      <c r="C10" s="29">
        <v>41419</v>
      </c>
      <c r="D10" s="30"/>
      <c r="E10" s="31"/>
      <c r="F10" s="31">
        <v>200</v>
      </c>
      <c r="G10" s="33"/>
      <c r="H10" s="33"/>
      <c r="I10" s="34">
        <f t="shared" si="0"/>
        <v>0</v>
      </c>
      <c r="J10" s="35"/>
    </row>
    <row r="11" spans="1:10" s="1" customFormat="1" ht="15">
      <c r="A11" s="27"/>
      <c r="B11" s="28"/>
      <c r="C11" s="29">
        <v>41419</v>
      </c>
      <c r="D11" s="30"/>
      <c r="E11" s="31"/>
      <c r="F11" s="31">
        <v>200</v>
      </c>
      <c r="G11" s="33"/>
      <c r="H11" s="33"/>
      <c r="I11" s="34">
        <f t="shared" si="0"/>
        <v>0</v>
      </c>
      <c r="J11" s="35"/>
    </row>
    <row r="12" spans="1:10" s="1" customFormat="1" ht="15">
      <c r="A12" s="27"/>
      <c r="B12" s="28"/>
      <c r="C12" s="29">
        <v>41419</v>
      </c>
      <c r="D12" s="30"/>
      <c r="E12" s="31"/>
      <c r="F12" s="31">
        <v>200</v>
      </c>
      <c r="G12" s="33"/>
      <c r="H12" s="33"/>
      <c r="I12" s="34">
        <f t="shared" si="0"/>
        <v>0</v>
      </c>
      <c r="J12" s="35"/>
    </row>
    <row r="13" spans="1:10" s="1" customFormat="1" ht="15">
      <c r="A13" s="27"/>
      <c r="B13" s="28"/>
      <c r="C13" s="29">
        <v>41419</v>
      </c>
      <c r="D13" s="30"/>
      <c r="E13" s="31"/>
      <c r="F13" s="31">
        <v>200</v>
      </c>
      <c r="G13" s="33"/>
      <c r="H13" s="33"/>
      <c r="I13" s="34">
        <f t="shared" si="0"/>
        <v>0</v>
      </c>
      <c r="J13" s="35"/>
    </row>
    <row r="14" spans="1:10" s="1" customFormat="1" ht="15">
      <c r="A14" s="27"/>
      <c r="B14" s="28"/>
      <c r="C14" s="29">
        <v>41419</v>
      </c>
      <c r="D14" s="30"/>
      <c r="E14" s="31"/>
      <c r="F14" s="31">
        <v>200</v>
      </c>
      <c r="G14" s="33"/>
      <c r="H14" s="33"/>
      <c r="I14" s="34">
        <f t="shared" si="0"/>
        <v>0</v>
      </c>
      <c r="J14" s="35"/>
    </row>
    <row r="15" spans="1:10" s="1" customFormat="1" ht="15">
      <c r="A15" s="27"/>
      <c r="B15" s="28"/>
      <c r="C15" s="29">
        <v>41419</v>
      </c>
      <c r="D15" s="30"/>
      <c r="E15" s="31"/>
      <c r="F15" s="31">
        <v>200</v>
      </c>
      <c r="G15" s="33"/>
      <c r="H15" s="33"/>
      <c r="I15" s="34">
        <f t="shared" si="0"/>
        <v>0</v>
      </c>
      <c r="J15" s="54"/>
    </row>
    <row r="16" spans="1:10" s="1" customFormat="1" ht="15">
      <c r="A16" s="27"/>
      <c r="B16" s="28"/>
      <c r="C16" s="29">
        <v>41419</v>
      </c>
      <c r="D16" s="30"/>
      <c r="E16" s="31"/>
      <c r="F16" s="31">
        <v>200</v>
      </c>
      <c r="G16" s="33"/>
      <c r="H16" s="33"/>
      <c r="I16" s="34">
        <f t="shared" si="0"/>
        <v>0</v>
      </c>
      <c r="J16" s="35"/>
    </row>
    <row r="17" spans="1:10" s="1" customFormat="1" ht="15">
      <c r="A17" s="27"/>
      <c r="B17" s="28"/>
      <c r="C17" s="29">
        <v>41419</v>
      </c>
      <c r="D17" s="30"/>
      <c r="E17" s="31"/>
      <c r="F17" s="31">
        <v>200</v>
      </c>
      <c r="G17" s="33"/>
      <c r="H17" s="33"/>
      <c r="I17" s="34">
        <f t="shared" si="0"/>
        <v>0</v>
      </c>
      <c r="J17" s="35"/>
    </row>
    <row r="18" spans="1:10" s="1" customFormat="1" ht="15">
      <c r="A18" s="27"/>
      <c r="B18" s="28"/>
      <c r="C18" s="29">
        <v>41419</v>
      </c>
      <c r="D18" s="30"/>
      <c r="E18" s="31"/>
      <c r="F18" s="31">
        <v>200</v>
      </c>
      <c r="G18" s="33"/>
      <c r="H18" s="33"/>
      <c r="I18" s="34">
        <f t="shared" si="0"/>
        <v>0</v>
      </c>
      <c r="J18" s="35"/>
    </row>
    <row r="19" spans="1:10" s="1" customFormat="1" ht="15">
      <c r="A19" s="27"/>
      <c r="B19" s="28"/>
      <c r="C19" s="29">
        <v>41419</v>
      </c>
      <c r="D19" s="30"/>
      <c r="E19" s="31"/>
      <c r="F19" s="31">
        <v>200</v>
      </c>
      <c r="G19" s="33"/>
      <c r="H19" s="33"/>
      <c r="I19" s="34">
        <f t="shared" si="0"/>
        <v>0</v>
      </c>
      <c r="J19" s="54"/>
    </row>
    <row r="20" spans="1:10" s="1" customFormat="1" ht="15">
      <c r="A20" s="37"/>
      <c r="B20" s="38"/>
      <c r="C20" s="39">
        <v>41419</v>
      </c>
      <c r="D20" s="40"/>
      <c r="E20" s="41"/>
      <c r="F20" s="41">
        <v>200</v>
      </c>
      <c r="G20" s="42"/>
      <c r="H20" s="42"/>
      <c r="I20" s="43">
        <f t="shared" si="0"/>
        <v>0</v>
      </c>
      <c r="J20" s="44"/>
    </row>
  </sheetData>
  <sheetProtection selectLockedCells="1" selectUnlockedCells="1"/>
  <mergeCells count="5">
    <mergeCell ref="A1:K1"/>
    <mergeCell ref="A2:K2"/>
    <mergeCell ref="A3:K3"/>
    <mergeCell ref="A5:J5"/>
    <mergeCell ref="A6:J6"/>
  </mergeCells>
  <printOptions horizontalCentered="1"/>
  <pageMargins left="0" right="0" top="0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4">
      <selection activeCell="A11" sqref="A11"/>
    </sheetView>
  </sheetViews>
  <sheetFormatPr defaultColWidth="10.8515625" defaultRowHeight="15"/>
  <cols>
    <col min="1" max="1" width="32.28125" style="0" customWidth="1"/>
    <col min="2" max="2" width="32.00390625" style="21" customWidth="1"/>
    <col min="3" max="3" width="7.421875" style="108" customWidth="1"/>
  </cols>
  <sheetData>
    <row r="1" spans="1:3" s="1" customFormat="1" ht="26.25">
      <c r="A1" s="151" t="s">
        <v>0</v>
      </c>
      <c r="B1" s="151"/>
      <c r="C1" s="151"/>
    </row>
    <row r="2" spans="1:3" s="1" customFormat="1" ht="21">
      <c r="A2" s="152" t="s">
        <v>1</v>
      </c>
      <c r="B2" s="152"/>
      <c r="C2" s="152"/>
    </row>
    <row r="3" spans="1:3" s="1" customFormat="1" ht="18.75">
      <c r="A3" s="153">
        <v>41419</v>
      </c>
      <c r="B3" s="153"/>
      <c r="C3" s="153"/>
    </row>
    <row r="4" spans="1:3" s="1" customFormat="1" ht="12" customHeight="1">
      <c r="A4" s="7"/>
      <c r="B4" s="10"/>
      <c r="C4" s="7"/>
    </row>
    <row r="5" spans="1:3" s="1" customFormat="1" ht="24.75" customHeight="1">
      <c r="A5" s="163" t="s">
        <v>92</v>
      </c>
      <c r="B5" s="163"/>
      <c r="C5" s="163"/>
    </row>
    <row r="6" spans="1:3" s="26" customFormat="1" ht="15">
      <c r="A6" s="109" t="s">
        <v>93</v>
      </c>
      <c r="B6" s="110" t="s">
        <v>94</v>
      </c>
      <c r="C6" s="111" t="s">
        <v>95</v>
      </c>
    </row>
    <row r="7" spans="1:3" ht="15">
      <c r="A7" s="112" t="s">
        <v>17</v>
      </c>
      <c r="B7" s="113">
        <v>38955</v>
      </c>
      <c r="C7" s="114">
        <v>1</v>
      </c>
    </row>
    <row r="8" spans="1:3" ht="15">
      <c r="A8" s="115" t="s">
        <v>38</v>
      </c>
      <c r="B8" s="116">
        <v>33672.5</v>
      </c>
      <c r="C8" s="114">
        <v>2</v>
      </c>
    </row>
    <row r="9" spans="1:3" ht="15">
      <c r="A9" s="115" t="s">
        <v>21</v>
      </c>
      <c r="B9" s="116">
        <v>31525</v>
      </c>
      <c r="C9" s="114">
        <v>3</v>
      </c>
    </row>
    <row r="10" spans="1:3" ht="15">
      <c r="A10" s="115" t="s">
        <v>96</v>
      </c>
      <c r="B10" s="116">
        <v>2975</v>
      </c>
      <c r="C10" s="114">
        <v>4</v>
      </c>
    </row>
    <row r="11" spans="1:3" ht="15">
      <c r="A11" s="115" t="s">
        <v>59</v>
      </c>
      <c r="B11" s="116">
        <v>2550</v>
      </c>
      <c r="C11" s="114">
        <v>5</v>
      </c>
    </row>
    <row r="12" spans="1:3" ht="15">
      <c r="A12" s="115" t="s">
        <v>31</v>
      </c>
      <c r="B12" s="116">
        <v>1182.5</v>
      </c>
      <c r="C12" s="114">
        <v>6</v>
      </c>
    </row>
    <row r="13" spans="1:3" ht="15">
      <c r="A13" s="115" t="s">
        <v>19</v>
      </c>
      <c r="B13" s="116">
        <v>750</v>
      </c>
      <c r="C13" s="114">
        <v>7</v>
      </c>
    </row>
    <row r="14" spans="1:3" ht="15">
      <c r="A14" s="115" t="s">
        <v>23</v>
      </c>
      <c r="B14" s="116">
        <v>275</v>
      </c>
      <c r="C14" s="114">
        <v>8</v>
      </c>
    </row>
    <row r="15" spans="1:3" ht="15">
      <c r="A15" s="115"/>
      <c r="B15" s="116"/>
      <c r="C15" s="114">
        <v>9</v>
      </c>
    </row>
    <row r="16" spans="1:3" ht="15">
      <c r="A16" s="115"/>
      <c r="B16" s="116"/>
      <c r="C16" s="114">
        <v>11</v>
      </c>
    </row>
    <row r="17" spans="1:3" ht="15">
      <c r="A17" s="115"/>
      <c r="B17" s="116"/>
      <c r="C17" s="114">
        <v>12</v>
      </c>
    </row>
    <row r="18" spans="1:3" ht="15">
      <c r="A18" s="115"/>
      <c r="B18" s="116"/>
      <c r="C18" s="114">
        <v>13</v>
      </c>
    </row>
    <row r="19" spans="1:3" ht="15">
      <c r="A19" s="115"/>
      <c r="B19" s="116"/>
      <c r="C19" s="114">
        <v>14</v>
      </c>
    </row>
    <row r="20" spans="1:3" ht="15">
      <c r="A20" s="115"/>
      <c r="B20" s="116"/>
      <c r="C20" s="114">
        <v>15</v>
      </c>
    </row>
    <row r="21" spans="1:3" ht="15">
      <c r="A21" s="115"/>
      <c r="B21" s="116"/>
      <c r="C21" s="114">
        <v>16</v>
      </c>
    </row>
    <row r="22" spans="1:3" ht="15">
      <c r="A22" s="115"/>
      <c r="B22" s="116"/>
      <c r="C22" s="114">
        <v>17</v>
      </c>
    </row>
    <row r="23" spans="1:3" ht="15">
      <c r="A23" s="117"/>
      <c r="B23" s="118"/>
      <c r="C23" s="119">
        <v>18</v>
      </c>
    </row>
  </sheetData>
  <sheetProtection selectLockedCells="1" selectUnlockedCells="1"/>
  <mergeCells count="4">
    <mergeCell ref="A1:C1"/>
    <mergeCell ref="A2:C2"/>
    <mergeCell ref="A3:C3"/>
    <mergeCell ref="A5:C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="110" zoomScaleNormal="110" zoomScalePageLayoutView="0" workbookViewId="0" topLeftCell="A1">
      <selection activeCell="D6" sqref="D6"/>
    </sheetView>
  </sheetViews>
  <sheetFormatPr defaultColWidth="11.421875" defaultRowHeight="15"/>
  <cols>
    <col min="1" max="1" width="20.00390625" style="120" customWidth="1"/>
    <col min="2" max="3" width="11.57421875" style="120" customWidth="1"/>
    <col min="4" max="4" width="25.8515625" style="120" customWidth="1"/>
    <col min="5" max="5" width="17.7109375" style="120" customWidth="1"/>
    <col min="6" max="8" width="11.57421875" style="120" customWidth="1"/>
  </cols>
  <sheetData>
    <row r="1" spans="1:7" ht="15">
      <c r="A1" s="108" t="s">
        <v>97</v>
      </c>
      <c r="B1" s="108" t="s">
        <v>38</v>
      </c>
      <c r="C1" s="108" t="s">
        <v>21</v>
      </c>
      <c r="D1" s="108" t="s">
        <v>98</v>
      </c>
      <c r="E1" s="108" t="s">
        <v>99</v>
      </c>
      <c r="F1" s="108" t="s">
        <v>100</v>
      </c>
      <c r="G1" s="108" t="s">
        <v>101</v>
      </c>
    </row>
    <row r="2" spans="1:7" ht="15">
      <c r="A2" s="120">
        <v>750</v>
      </c>
      <c r="B2" s="120">
        <v>2550</v>
      </c>
      <c r="C2" s="120">
        <v>550</v>
      </c>
      <c r="D2" s="120">
        <v>682.5</v>
      </c>
      <c r="E2" s="120">
        <v>1075</v>
      </c>
      <c r="F2" s="108">
        <v>750</v>
      </c>
      <c r="G2" s="108">
        <v>275</v>
      </c>
    </row>
    <row r="3" spans="1:5" ht="15">
      <c r="A3" s="120">
        <v>750</v>
      </c>
      <c r="B3" s="120">
        <v>2025</v>
      </c>
      <c r="C3" s="120">
        <v>255</v>
      </c>
      <c r="D3" s="120">
        <v>1950</v>
      </c>
      <c r="E3" s="120">
        <v>1900</v>
      </c>
    </row>
    <row r="4" spans="1:5" ht="15">
      <c r="A4" s="120">
        <v>1080</v>
      </c>
      <c r="B4" s="120">
        <v>2100</v>
      </c>
      <c r="C4" s="120">
        <v>1710</v>
      </c>
      <c r="D4" s="120">
        <v>500</v>
      </c>
      <c r="E4" s="108">
        <f>E3+E2</f>
        <v>2975</v>
      </c>
    </row>
    <row r="5" spans="1:4" ht="15">
      <c r="A5" s="120">
        <v>2175</v>
      </c>
      <c r="B5" s="120">
        <v>1890</v>
      </c>
      <c r="C5" s="120">
        <v>1950</v>
      </c>
      <c r="D5" s="120">
        <v>600</v>
      </c>
    </row>
    <row r="6" spans="1:4" ht="15">
      <c r="A6" s="120">
        <v>1885</v>
      </c>
      <c r="B6" s="120">
        <v>1665</v>
      </c>
      <c r="C6" s="120">
        <v>1885</v>
      </c>
      <c r="D6" s="108">
        <f>D2+D3+D4+D5</f>
        <v>3732.5</v>
      </c>
    </row>
    <row r="7" spans="1:3" ht="15">
      <c r="A7" s="120">
        <v>2632.5</v>
      </c>
      <c r="B7" s="120">
        <v>1440</v>
      </c>
      <c r="C7" s="120">
        <v>1667.5</v>
      </c>
    </row>
    <row r="8" spans="1:3" ht="15">
      <c r="A8" s="120">
        <v>2320</v>
      </c>
      <c r="B8" s="120">
        <v>625</v>
      </c>
      <c r="C8" s="120">
        <v>2712.5</v>
      </c>
    </row>
    <row r="9" spans="1:3" ht="15">
      <c r="A9" s="120">
        <v>2325</v>
      </c>
      <c r="B9" s="120">
        <v>2340</v>
      </c>
      <c r="C9" s="120">
        <v>1500</v>
      </c>
    </row>
    <row r="10" spans="1:3" ht="15">
      <c r="A10" s="120">
        <v>2325</v>
      </c>
      <c r="B10" s="120">
        <v>2537.5</v>
      </c>
      <c r="C10" s="120">
        <v>1330</v>
      </c>
    </row>
    <row r="11" spans="1:3" ht="15">
      <c r="A11" s="120">
        <v>1875</v>
      </c>
      <c r="B11" s="120">
        <v>700</v>
      </c>
      <c r="C11" s="120">
        <v>1200</v>
      </c>
    </row>
    <row r="12" spans="1:3" ht="15">
      <c r="A12" s="120">
        <v>1417.5</v>
      </c>
      <c r="B12" s="120">
        <v>2000</v>
      </c>
      <c r="C12" s="120">
        <v>1680</v>
      </c>
    </row>
    <row r="13" spans="1:3" ht="15">
      <c r="A13" s="120">
        <v>1320</v>
      </c>
      <c r="B13" s="120">
        <v>1800</v>
      </c>
      <c r="C13" s="120">
        <v>1450</v>
      </c>
    </row>
    <row r="14" spans="1:3" ht="15">
      <c r="A14" s="120">
        <v>360</v>
      </c>
      <c r="B14" s="120">
        <v>3500</v>
      </c>
      <c r="C14" s="120">
        <v>1235</v>
      </c>
    </row>
    <row r="15" spans="1:3" ht="15">
      <c r="A15" s="120">
        <v>240</v>
      </c>
      <c r="B15" s="120">
        <v>1900</v>
      </c>
      <c r="C15" s="120">
        <v>3100</v>
      </c>
    </row>
    <row r="16" spans="1:3" ht="15">
      <c r="A16" s="120">
        <v>120</v>
      </c>
      <c r="B16" s="120">
        <v>1000</v>
      </c>
      <c r="C16" s="120">
        <v>1200</v>
      </c>
    </row>
    <row r="17" spans="1:3" ht="15">
      <c r="A17" s="120">
        <v>1680</v>
      </c>
      <c r="B17" s="120">
        <v>1800</v>
      </c>
      <c r="C17" s="120">
        <v>400</v>
      </c>
    </row>
    <row r="18" spans="1:3" ht="15">
      <c r="A18" s="120">
        <v>840</v>
      </c>
      <c r="B18" s="120">
        <v>2000</v>
      </c>
      <c r="C18" s="120">
        <v>200</v>
      </c>
    </row>
    <row r="19" spans="1:3" ht="15">
      <c r="A19" s="120">
        <v>480</v>
      </c>
      <c r="B19" s="120">
        <v>150</v>
      </c>
      <c r="C19" s="120">
        <v>100</v>
      </c>
    </row>
    <row r="20" spans="1:3" ht="15">
      <c r="A20" s="120">
        <v>360</v>
      </c>
      <c r="B20" s="120">
        <v>1650</v>
      </c>
      <c r="C20" s="120">
        <v>400</v>
      </c>
    </row>
    <row r="21" spans="1:3" ht="15">
      <c r="A21" s="120">
        <v>1800</v>
      </c>
      <c r="B21" s="108">
        <f>B2+B3+B4+B5+B6+B7+B8+B9+B10+B11+B12+B13+B14+B15+B16+B17+B18+B19+B20</f>
        <v>33672.5</v>
      </c>
      <c r="C21" s="120">
        <v>400</v>
      </c>
    </row>
    <row r="22" spans="1:3" ht="15">
      <c r="A22" s="120">
        <v>1120</v>
      </c>
      <c r="C22" s="120">
        <v>100</v>
      </c>
    </row>
    <row r="23" spans="1:3" ht="15">
      <c r="A23" s="120">
        <v>1900</v>
      </c>
      <c r="C23" s="120">
        <v>1000</v>
      </c>
    </row>
    <row r="24" spans="1:3" ht="15">
      <c r="A24" s="120">
        <v>600</v>
      </c>
      <c r="C24" s="120">
        <v>300</v>
      </c>
    </row>
    <row r="25" spans="1:3" ht="15">
      <c r="A25" s="120">
        <v>2200</v>
      </c>
      <c r="C25" s="120">
        <v>1900</v>
      </c>
    </row>
    <row r="26" spans="1:3" ht="15">
      <c r="A26" s="120">
        <v>1700</v>
      </c>
      <c r="C26" s="120">
        <v>1400</v>
      </c>
    </row>
    <row r="27" spans="1:3" ht="15">
      <c r="A27" s="120">
        <v>1300</v>
      </c>
      <c r="C27" s="120">
        <v>200</v>
      </c>
    </row>
    <row r="28" spans="1:3" ht="15">
      <c r="A28" s="120">
        <v>1100</v>
      </c>
      <c r="C28" s="120">
        <v>1500</v>
      </c>
    </row>
    <row r="29" spans="1:3" ht="15">
      <c r="A29" s="120">
        <v>1100</v>
      </c>
      <c r="C29" s="108">
        <f>C2+C3+C4+C5+C6+C7+C8+C9+C10+C11+C12+C13+C14+C15+C17+C18+C19+C20+C21+C22+C23+C24+C25+C26+C26+C27+C28</f>
        <v>31525</v>
      </c>
    </row>
    <row r="30" ht="15">
      <c r="A30" s="120">
        <v>1000</v>
      </c>
    </row>
    <row r="31" ht="15">
      <c r="A31" s="120">
        <v>200</v>
      </c>
    </row>
    <row r="32" ht="15">
      <c r="A32" s="108">
        <f>A2+A3+A4+A5+A6+A7+A8+A9+A10+A11+A12+A13+A14+A15+A16+A17+A18+A19+A20+A21+A22+A23+A24+A25+A26+A27+A28+A29+A30+A31</f>
        <v>38955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Girard</dc:creator>
  <cp:keywords/>
  <dc:description/>
  <cp:lastModifiedBy>Girard</cp:lastModifiedBy>
  <cp:lastPrinted>2019-06-18T11:45:38Z</cp:lastPrinted>
  <dcterms:created xsi:type="dcterms:W3CDTF">2019-06-19T13:44:32Z</dcterms:created>
  <dcterms:modified xsi:type="dcterms:W3CDTF">2019-06-19T13:44:32Z</dcterms:modified>
  <cp:category/>
  <cp:version/>
  <cp:contentType/>
  <cp:contentStatus/>
</cp:coreProperties>
</file>