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11340" windowHeight="9705" tabRatio="863" activeTab="0"/>
  </bookViews>
  <sheets>
    <sheet name="WRPF Folk BP (own bw) DT" sheetId="1" r:id="rId1"/>
    <sheet name="WRPF Folk BP (own bw)" sheetId="2" r:id="rId2"/>
    <sheet name="WRPF Folk BP (0.5 own bw) DT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<sst xmlns="http://schemas.openxmlformats.org/spreadsheetml/2006/main" count="135" uniqueCount="76">
  <si>
    <t>Place</t>
  </si>
  <si>
    <t>Name</t>
  </si>
  <si>
    <t>Age class
DOB / Age</t>
  </si>
  <si>
    <t>Own 
bodyweight</t>
  </si>
  <si>
    <t>Country</t>
  </si>
  <si>
    <t>City</t>
  </si>
  <si>
    <t>Bench press</t>
  </si>
  <si>
    <t>Points</t>
  </si>
  <si>
    <t>WEIGHT CLASS   52</t>
  </si>
  <si>
    <t>1</t>
  </si>
  <si>
    <t>Russia</t>
  </si>
  <si>
    <t xml:space="preserve">Sochi </t>
  </si>
  <si>
    <t>80,0</t>
  </si>
  <si>
    <t>2</t>
  </si>
  <si>
    <t>Bоchkоvа Оksаnа</t>
  </si>
  <si>
    <t>Open (15.08.1991)/28</t>
  </si>
  <si>
    <t>49,00</t>
  </si>
  <si>
    <t xml:space="preserve">Samara </t>
  </si>
  <si>
    <t>82,5</t>
  </si>
  <si>
    <t>90,0</t>
  </si>
  <si>
    <t/>
  </si>
  <si>
    <t xml:space="preserve">Russia </t>
  </si>
  <si>
    <t>117,5</t>
  </si>
  <si>
    <t>WEIGHT CLASS   75</t>
  </si>
  <si>
    <t>100,0</t>
  </si>
  <si>
    <t>Moscow</t>
  </si>
  <si>
    <t>71,90</t>
  </si>
  <si>
    <t>WEIGHT CLASS   82.5</t>
  </si>
  <si>
    <t xml:space="preserve">Taganrog </t>
  </si>
  <si>
    <t>WEIGHT CLASS   90</t>
  </si>
  <si>
    <t>WEIGHT CLASS   125</t>
  </si>
  <si>
    <t xml:space="preserve">Makhachkala </t>
  </si>
  <si>
    <t>25,0</t>
  </si>
  <si>
    <t>30,0</t>
  </si>
  <si>
    <t>72,5</t>
  </si>
  <si>
    <t>75,0</t>
  </si>
  <si>
    <t>Open (19.09.1978)/40</t>
  </si>
  <si>
    <t>WEIGHT CLASS   100</t>
  </si>
  <si>
    <t>88,80</t>
  </si>
  <si>
    <t>WEIGHT CLASS   60</t>
  </si>
  <si>
    <t>Кukinа Elinа</t>
  </si>
  <si>
    <t>Open (17.12.1972)/46</t>
  </si>
  <si>
    <t>58,30</t>
  </si>
  <si>
    <t>Plеsоvskikh Аlеksеiy</t>
  </si>
  <si>
    <t>72,90</t>
  </si>
  <si>
    <t xml:space="preserve">Orenburg </t>
  </si>
  <si>
    <t>Open (13.07.1996)/23</t>
  </si>
  <si>
    <t>Pitsun Dеnis</t>
  </si>
  <si>
    <t>Masters 40-49 (05.05.1979)/40</t>
  </si>
  <si>
    <t>79,00</t>
  </si>
  <si>
    <t>Коrmilchеnkо Аrtеm</t>
  </si>
  <si>
    <t>Open (21.05.1983)/36</t>
  </si>
  <si>
    <t>Ukraine</t>
  </si>
  <si>
    <t>Lugansk</t>
  </si>
  <si>
    <t>Bаkhmudоv Маgоmеdemin</t>
  </si>
  <si>
    <t>Open (17.02.1989)/30</t>
  </si>
  <si>
    <t>99,60</t>
  </si>
  <si>
    <t>Chubа Dаvid</t>
  </si>
  <si>
    <t>Open (25.09.1985)/33</t>
  </si>
  <si>
    <t>116,20</t>
  </si>
  <si>
    <t xml:space="preserve">Vorkuta </t>
  </si>
  <si>
    <t>Gloss</t>
  </si>
  <si>
    <t>Sochi Power PRO Weekend
WRPF "Folk" Bench Press (with own bw) Doping Tested
Russia / Sochi, September 14-15, 2019</t>
  </si>
  <si>
    <t>Tonnage</t>
  </si>
  <si>
    <t>Weight</t>
  </si>
  <si>
    <t>Reps</t>
  </si>
  <si>
    <t>Junior 20-23 (13.07.1996)/23</t>
  </si>
  <si>
    <t>Vаshurin Еvgеniiy</t>
  </si>
  <si>
    <t>Open (03.03.1980)/39</t>
  </si>
  <si>
    <t>88,70</t>
  </si>
  <si>
    <t>Sochi Power PRO Weekend
WRPF "Folk" Bench Press (with own bw)
Russia / Sochi, September 14-15, 2019</t>
  </si>
  <si>
    <t>Grаchеvа Оlgа</t>
  </si>
  <si>
    <t>Dаnilоv Аlеksаndr</t>
  </si>
  <si>
    <t>Open (24.05.1977)/42</t>
  </si>
  <si>
    <t>81,90</t>
  </si>
  <si>
    <t>Sochi Power PRO Weekend
WRPF "Folk" Bench Press (with 1/2 own bw) Doping Tested
Russia / Sochi, September 14-15,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</si>
</sst>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4" sqref="L14"/>
    </sheetView>
  </sheetViews>
  <sheetFormatPr defaultColWidth="9.125" defaultRowHeight="12.75"/>
  <cols>
    <col min="1" max="1" width="7.375" style="5" bestFit="1" customWidth="1"/>
    <col min="2" max="2" width="22.75390625" style="4" bestFit="1" customWidth="1"/>
    <col min="3" max="3" width="28.375" style="4" bestFit="1" customWidth="1"/>
    <col min="4" max="4" width="13.625" style="4" customWidth="1"/>
    <col min="5" max="5" width="10.375" style="4" bestFit="1" customWidth="1"/>
    <col min="6" max="6" width="18.75390625" style="4" customWidth="1"/>
    <col min="7" max="7" width="14.75390625" style="4" customWidth="1"/>
    <col min="8" max="8" width="11.00390625" style="5" customWidth="1"/>
    <col min="9" max="9" width="11.75390625" style="13" customWidth="1"/>
    <col min="10" max="10" width="10.00390625" style="5" bestFit="1" customWidth="1"/>
    <col min="11" max="11" width="9.375" style="5" bestFit="1" customWidth="1"/>
    <col min="12" max="16384" width="9.125" style="3" customWidth="1"/>
  </cols>
  <sheetData>
    <row r="1" spans="1:11" s="2" customFormat="1" ht="28.5" customHeight="1">
      <c r="A1" s="18" t="s">
        <v>62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61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2.75" customHeight="1">
      <c r="A3" s="23" t="s">
        <v>0</v>
      </c>
      <c r="B3" s="28" t="s">
        <v>1</v>
      </c>
      <c r="C3" s="25" t="s">
        <v>2</v>
      </c>
      <c r="D3" s="25" t="s">
        <v>3</v>
      </c>
      <c r="E3" s="27" t="s">
        <v>61</v>
      </c>
      <c r="F3" s="27" t="s">
        <v>4</v>
      </c>
      <c r="G3" s="27" t="s">
        <v>5</v>
      </c>
      <c r="H3" s="27" t="s">
        <v>6</v>
      </c>
      <c r="I3" s="27"/>
      <c r="J3" s="27" t="s">
        <v>63</v>
      </c>
      <c r="K3" s="27" t="s">
        <v>7</v>
      </c>
    </row>
    <row r="4" spans="1:11" s="1" customFormat="1" ht="21" customHeight="1" thickBot="1">
      <c r="A4" s="24"/>
      <c r="B4" s="29"/>
      <c r="C4" s="26"/>
      <c r="D4" s="26"/>
      <c r="E4" s="26"/>
      <c r="F4" s="26"/>
      <c r="G4" s="26"/>
      <c r="H4" s="17" t="s">
        <v>64</v>
      </c>
      <c r="I4" s="12" t="s">
        <v>65</v>
      </c>
      <c r="J4" s="26"/>
      <c r="K4" s="26"/>
    </row>
    <row r="5" spans="1:11" ht="1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9" t="s">
        <v>9</v>
      </c>
      <c r="B6" s="8" t="s">
        <v>43</v>
      </c>
      <c r="C6" s="8" t="s">
        <v>66</v>
      </c>
      <c r="D6" s="8" t="s">
        <v>44</v>
      </c>
      <c r="E6" s="8" t="str">
        <f>"0,7034"</f>
        <v>0,7034</v>
      </c>
      <c r="F6" s="8" t="s">
        <v>21</v>
      </c>
      <c r="G6" s="8" t="s">
        <v>45</v>
      </c>
      <c r="H6" s="9" t="s">
        <v>35</v>
      </c>
      <c r="I6" s="14">
        <v>28</v>
      </c>
      <c r="J6" s="9" t="str">
        <f>"2100,0"</f>
        <v>2100,0</v>
      </c>
      <c r="K6" s="9" t="str">
        <f>"1477,1400"</f>
        <v>1477,1400</v>
      </c>
    </row>
    <row r="7" spans="1:11" ht="12.75">
      <c r="A7" s="11" t="s">
        <v>9</v>
      </c>
      <c r="B7" s="10" t="s">
        <v>43</v>
      </c>
      <c r="C7" s="10" t="s">
        <v>46</v>
      </c>
      <c r="D7" s="10" t="s">
        <v>44</v>
      </c>
      <c r="E7" s="10" t="str">
        <f>"0,7034"</f>
        <v>0,7034</v>
      </c>
      <c r="F7" s="10" t="s">
        <v>21</v>
      </c>
      <c r="G7" s="10" t="s">
        <v>45</v>
      </c>
      <c r="H7" s="11" t="s">
        <v>35</v>
      </c>
      <c r="I7" s="15">
        <v>28</v>
      </c>
      <c r="J7" s="11" t="str">
        <f>"2100,0"</f>
        <v>2100,0</v>
      </c>
      <c r="K7" s="11" t="str">
        <f>"1477,1400"</f>
        <v>1477,1400</v>
      </c>
    </row>
    <row r="8" ht="12.75">
      <c r="B8" s="4" t="s">
        <v>20</v>
      </c>
    </row>
    <row r="9" spans="1:11" ht="15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7" t="s">
        <v>9</v>
      </c>
      <c r="B10" s="6" t="s">
        <v>47</v>
      </c>
      <c r="C10" s="6" t="s">
        <v>48</v>
      </c>
      <c r="D10" s="6" t="s">
        <v>49</v>
      </c>
      <c r="E10" s="6" t="str">
        <f>"0,6635"</f>
        <v>0,6635</v>
      </c>
      <c r="F10" s="6" t="s">
        <v>21</v>
      </c>
      <c r="G10" s="6" t="s">
        <v>11</v>
      </c>
      <c r="H10" s="7" t="s">
        <v>12</v>
      </c>
      <c r="I10" s="16">
        <v>26</v>
      </c>
      <c r="J10" s="7" t="str">
        <f>"2080,0"</f>
        <v>2080,0</v>
      </c>
      <c r="K10" s="7" t="str">
        <f>"1380,0800"</f>
        <v>1380,0800</v>
      </c>
    </row>
    <row r="11" ht="12.75">
      <c r="B11" s="4" t="s">
        <v>20</v>
      </c>
    </row>
    <row r="12" spans="1:11" ht="15">
      <c r="A12" s="30" t="s">
        <v>29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9" t="s">
        <v>9</v>
      </c>
      <c r="B13" s="8" t="s">
        <v>67</v>
      </c>
      <c r="C13" s="8" t="s">
        <v>68</v>
      </c>
      <c r="D13" s="8" t="s">
        <v>69</v>
      </c>
      <c r="E13" s="8" t="str">
        <f>"0,6169"</f>
        <v>0,6169</v>
      </c>
      <c r="F13" s="8" t="s">
        <v>21</v>
      </c>
      <c r="G13" s="8" t="s">
        <v>17</v>
      </c>
      <c r="H13" s="9" t="s">
        <v>19</v>
      </c>
      <c r="I13" s="14">
        <v>24</v>
      </c>
      <c r="J13" s="9" t="str">
        <f>"2160,0"</f>
        <v>2160,0</v>
      </c>
      <c r="K13" s="9" t="str">
        <f>"1332,3960"</f>
        <v>1332,3960</v>
      </c>
    </row>
    <row r="14" spans="1:11" ht="12.75">
      <c r="A14" s="11" t="s">
        <v>13</v>
      </c>
      <c r="B14" s="10" t="s">
        <v>50</v>
      </c>
      <c r="C14" s="10" t="s">
        <v>51</v>
      </c>
      <c r="D14" s="10" t="s">
        <v>38</v>
      </c>
      <c r="E14" s="10" t="str">
        <f>"0,6165"</f>
        <v>0,6165</v>
      </c>
      <c r="F14" s="10" t="s">
        <v>52</v>
      </c>
      <c r="G14" s="10" t="s">
        <v>53</v>
      </c>
      <c r="H14" s="11" t="s">
        <v>19</v>
      </c>
      <c r="I14" s="15">
        <v>23</v>
      </c>
      <c r="J14" s="11" t="str">
        <f>"2070,0"</f>
        <v>2070,0</v>
      </c>
      <c r="K14" s="11" t="str">
        <f>"1276,0515"</f>
        <v>1276,0515</v>
      </c>
    </row>
    <row r="15" ht="12.75">
      <c r="B15" s="4" t="s">
        <v>20</v>
      </c>
    </row>
    <row r="16" spans="1:11" ht="15">
      <c r="A16" s="30" t="s">
        <v>37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7" t="s">
        <v>9</v>
      </c>
      <c r="B17" s="6" t="s">
        <v>54</v>
      </c>
      <c r="C17" s="6" t="s">
        <v>55</v>
      </c>
      <c r="D17" s="6" t="s">
        <v>56</v>
      </c>
      <c r="E17" s="6" t="str">
        <f>"0,5823"</f>
        <v>0,5823</v>
      </c>
      <c r="F17" s="6" t="s">
        <v>21</v>
      </c>
      <c r="G17" s="6" t="s">
        <v>31</v>
      </c>
      <c r="H17" s="7" t="s">
        <v>24</v>
      </c>
      <c r="I17" s="16">
        <v>35</v>
      </c>
      <c r="J17" s="7" t="str">
        <f>"3500,0"</f>
        <v>3500,0</v>
      </c>
      <c r="K17" s="7" t="str">
        <f>"2038,0500"</f>
        <v>2038,0500</v>
      </c>
    </row>
    <row r="18" ht="12.75">
      <c r="B18" s="4" t="s">
        <v>20</v>
      </c>
    </row>
    <row r="19" ht="12.75">
      <c r="B19" s="4" t="s">
        <v>20</v>
      </c>
    </row>
  </sheetData>
  <sheetProtection/>
  <mergeCells count="15">
    <mergeCell ref="A16:K16"/>
    <mergeCell ref="B3:B4"/>
    <mergeCell ref="J3:J4"/>
    <mergeCell ref="K3:K4"/>
    <mergeCell ref="A5:K5"/>
    <mergeCell ref="A9:K9"/>
    <mergeCell ref="A12:K12"/>
    <mergeCell ref="A1:K2"/>
    <mergeCell ref="A3:A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7" sqref="K17"/>
    </sheetView>
  </sheetViews>
  <sheetFormatPr defaultColWidth="9.125" defaultRowHeight="12.75"/>
  <cols>
    <col min="1" max="1" width="7.375" style="5" bestFit="1" customWidth="1"/>
    <col min="2" max="2" width="18.375" style="4" bestFit="1" customWidth="1"/>
    <col min="3" max="3" width="26.25390625" style="4" bestFit="1" customWidth="1"/>
    <col min="4" max="4" width="15.25390625" style="4" customWidth="1"/>
    <col min="5" max="5" width="10.375" style="4" bestFit="1" customWidth="1"/>
    <col min="6" max="6" width="22.75390625" style="4" bestFit="1" customWidth="1"/>
    <col min="7" max="7" width="17.125" style="4" customWidth="1"/>
    <col min="8" max="8" width="8.375" style="5" customWidth="1"/>
    <col min="9" max="9" width="12.00390625" style="13" customWidth="1"/>
    <col min="10" max="10" width="10.00390625" style="5" bestFit="1" customWidth="1"/>
    <col min="11" max="11" width="9.375" style="5" bestFit="1" customWidth="1"/>
    <col min="12" max="16384" width="9.125" style="3" customWidth="1"/>
  </cols>
  <sheetData>
    <row r="1" spans="1:11" s="2" customFormat="1" ht="28.5" customHeight="1">
      <c r="A1" s="18" t="s">
        <v>70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61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2.75" customHeight="1">
      <c r="A3" s="23" t="s">
        <v>0</v>
      </c>
      <c r="B3" s="28" t="s">
        <v>1</v>
      </c>
      <c r="C3" s="25" t="s">
        <v>2</v>
      </c>
      <c r="D3" s="25" t="s">
        <v>3</v>
      </c>
      <c r="E3" s="27" t="s">
        <v>61</v>
      </c>
      <c r="F3" s="27" t="s">
        <v>4</v>
      </c>
      <c r="G3" s="27" t="s">
        <v>5</v>
      </c>
      <c r="H3" s="27" t="s">
        <v>6</v>
      </c>
      <c r="I3" s="27"/>
      <c r="J3" s="27" t="s">
        <v>63</v>
      </c>
      <c r="K3" s="27" t="s">
        <v>7</v>
      </c>
    </row>
    <row r="4" spans="1:11" s="1" customFormat="1" ht="21" customHeight="1" thickBot="1">
      <c r="A4" s="24"/>
      <c r="B4" s="29"/>
      <c r="C4" s="26"/>
      <c r="D4" s="26"/>
      <c r="E4" s="26"/>
      <c r="F4" s="26"/>
      <c r="G4" s="26"/>
      <c r="H4" s="17" t="s">
        <v>64</v>
      </c>
      <c r="I4" s="12" t="s">
        <v>65</v>
      </c>
      <c r="J4" s="26"/>
      <c r="K4" s="26"/>
    </row>
    <row r="5" spans="1:11" ht="1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7" t="s">
        <v>9</v>
      </c>
      <c r="B6" s="6" t="s">
        <v>71</v>
      </c>
      <c r="C6" s="6" t="s">
        <v>36</v>
      </c>
      <c r="D6" s="6" t="s">
        <v>26</v>
      </c>
      <c r="E6" s="6" t="str">
        <f>"0,8604"</f>
        <v>0,8604</v>
      </c>
      <c r="F6" s="6" t="s">
        <v>21</v>
      </c>
      <c r="G6" s="6" t="s">
        <v>25</v>
      </c>
      <c r="H6" s="7" t="s">
        <v>34</v>
      </c>
      <c r="I6" s="16">
        <v>20</v>
      </c>
      <c r="J6" s="7" t="str">
        <f>"1450,0"</f>
        <v>1450,0</v>
      </c>
      <c r="K6" s="7" t="str">
        <f>"1247,5075"</f>
        <v>1247,5075</v>
      </c>
    </row>
    <row r="7" ht="12.75">
      <c r="B7" s="4" t="s">
        <v>20</v>
      </c>
    </row>
    <row r="8" spans="1:11" ht="15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7" t="s">
        <v>9</v>
      </c>
      <c r="B9" s="6" t="s">
        <v>72</v>
      </c>
      <c r="C9" s="6" t="s">
        <v>73</v>
      </c>
      <c r="D9" s="6" t="s">
        <v>74</v>
      </c>
      <c r="E9" s="6" t="str">
        <f>"0,6477"</f>
        <v>0,6477</v>
      </c>
      <c r="F9" s="6" t="s">
        <v>10</v>
      </c>
      <c r="G9" s="6" t="s">
        <v>11</v>
      </c>
      <c r="H9" s="7" t="s">
        <v>18</v>
      </c>
      <c r="I9" s="16">
        <v>101</v>
      </c>
      <c r="J9" s="7" t="str">
        <f>"8332,5"</f>
        <v>8332,5</v>
      </c>
      <c r="K9" s="7" t="str">
        <f>"5396,5437"</f>
        <v>5396,5437</v>
      </c>
    </row>
    <row r="10" ht="12.75">
      <c r="B10" s="4" t="s">
        <v>20</v>
      </c>
    </row>
    <row r="11" spans="1:11" ht="15">
      <c r="A11" s="30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7" t="s">
        <v>9</v>
      </c>
      <c r="B12" s="6" t="s">
        <v>57</v>
      </c>
      <c r="C12" s="6" t="s">
        <v>58</v>
      </c>
      <c r="D12" s="6" t="s">
        <v>59</v>
      </c>
      <c r="E12" s="6" t="str">
        <f>"0,5549"</f>
        <v>0,5549</v>
      </c>
      <c r="F12" s="6" t="s">
        <v>21</v>
      </c>
      <c r="G12" s="6" t="s">
        <v>60</v>
      </c>
      <c r="H12" s="7" t="s">
        <v>22</v>
      </c>
      <c r="I12" s="16">
        <v>17</v>
      </c>
      <c r="J12" s="7" t="str">
        <f>"1997,5"</f>
        <v>1997,5</v>
      </c>
      <c r="K12" s="7" t="str">
        <f>"1108,4127"</f>
        <v>1108,4127</v>
      </c>
    </row>
    <row r="13" ht="12.75">
      <c r="B13" s="4" t="s">
        <v>20</v>
      </c>
    </row>
  </sheetData>
  <sheetProtection/>
  <mergeCells count="14">
    <mergeCell ref="A11:K11"/>
    <mergeCell ref="B3:B4"/>
    <mergeCell ref="A1:K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A5:K5"/>
    <mergeCell ref="A8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7" sqref="I17"/>
    </sheetView>
  </sheetViews>
  <sheetFormatPr defaultColWidth="9.125" defaultRowHeight="12.75"/>
  <cols>
    <col min="1" max="1" width="7.375" style="5" bestFit="1" customWidth="1"/>
    <col min="2" max="2" width="25.25390625" style="4" customWidth="1"/>
    <col min="3" max="3" width="26.25390625" style="4" bestFit="1" customWidth="1"/>
    <col min="4" max="4" width="13.875" style="4" customWidth="1"/>
    <col min="5" max="5" width="10.375" style="4" bestFit="1" customWidth="1"/>
    <col min="6" max="6" width="16.625" style="4" customWidth="1"/>
    <col min="7" max="7" width="18.625" style="4" customWidth="1"/>
    <col min="8" max="8" width="9.125" style="5" customWidth="1"/>
    <col min="9" max="9" width="13.00390625" style="13" customWidth="1"/>
    <col min="10" max="10" width="10.00390625" style="5" bestFit="1" customWidth="1"/>
    <col min="11" max="11" width="9.375" style="5" bestFit="1" customWidth="1"/>
    <col min="12" max="16384" width="9.125" style="3" customWidth="1"/>
  </cols>
  <sheetData>
    <row r="1" spans="1:11" s="2" customFormat="1" ht="28.5" customHeight="1">
      <c r="A1" s="18" t="s">
        <v>75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61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12.75" customHeight="1">
      <c r="A3" s="23" t="s">
        <v>0</v>
      </c>
      <c r="B3" s="28" t="s">
        <v>1</v>
      </c>
      <c r="C3" s="25" t="s">
        <v>2</v>
      </c>
      <c r="D3" s="25" t="s">
        <v>3</v>
      </c>
      <c r="E3" s="27" t="s">
        <v>61</v>
      </c>
      <c r="F3" s="27" t="s">
        <v>4</v>
      </c>
      <c r="G3" s="27" t="s">
        <v>5</v>
      </c>
      <c r="H3" s="27" t="s">
        <v>6</v>
      </c>
      <c r="I3" s="27"/>
      <c r="J3" s="27" t="s">
        <v>63</v>
      </c>
      <c r="K3" s="27" t="s">
        <v>7</v>
      </c>
    </row>
    <row r="4" spans="1:11" s="1" customFormat="1" ht="21" customHeight="1" thickBot="1">
      <c r="A4" s="24"/>
      <c r="B4" s="29"/>
      <c r="C4" s="26"/>
      <c r="D4" s="26"/>
      <c r="E4" s="26"/>
      <c r="F4" s="26"/>
      <c r="G4" s="26"/>
      <c r="H4" s="17" t="s">
        <v>64</v>
      </c>
      <c r="I4" s="12" t="s">
        <v>65</v>
      </c>
      <c r="J4" s="26"/>
      <c r="K4" s="26"/>
    </row>
    <row r="5" spans="1:11" ht="15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7" t="s">
        <v>9</v>
      </c>
      <c r="B6" s="6" t="s">
        <v>14</v>
      </c>
      <c r="C6" s="6" t="s">
        <v>15</v>
      </c>
      <c r="D6" s="6" t="s">
        <v>16</v>
      </c>
      <c r="E6" s="6" t="str">
        <f>"1,1604"</f>
        <v>1,1604</v>
      </c>
      <c r="F6" s="6" t="s">
        <v>21</v>
      </c>
      <c r="G6" s="6" t="s">
        <v>17</v>
      </c>
      <c r="H6" s="7" t="s">
        <v>32</v>
      </c>
      <c r="I6" s="16">
        <v>45</v>
      </c>
      <c r="J6" s="7" t="str">
        <f>"1125,0"</f>
        <v>1125,0</v>
      </c>
      <c r="K6" s="7" t="str">
        <f>"1305,4500"</f>
        <v>1305,4500</v>
      </c>
    </row>
    <row r="7" ht="12.75">
      <c r="B7" s="4" t="s">
        <v>20</v>
      </c>
    </row>
    <row r="8" spans="1:11" ht="15">
      <c r="A8" s="30" t="s">
        <v>39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7" t="s">
        <v>9</v>
      </c>
      <c r="B9" s="6" t="s">
        <v>40</v>
      </c>
      <c r="C9" s="6" t="s">
        <v>41</v>
      </c>
      <c r="D9" s="6" t="s">
        <v>42</v>
      </c>
      <c r="E9" s="6" t="str">
        <f>"1,0107"</f>
        <v>1,0107</v>
      </c>
      <c r="F9" s="6" t="s">
        <v>21</v>
      </c>
      <c r="G9" s="6" t="s">
        <v>28</v>
      </c>
      <c r="H9" s="7" t="s">
        <v>33</v>
      </c>
      <c r="I9" s="16">
        <v>90</v>
      </c>
      <c r="J9" s="7" t="str">
        <f>"2700,0"</f>
        <v>2700,0</v>
      </c>
      <c r="K9" s="7" t="str">
        <f>"2728,8900"</f>
        <v>2728,8900</v>
      </c>
    </row>
    <row r="10" ht="12.75">
      <c r="B10" s="4" t="s">
        <v>20</v>
      </c>
    </row>
  </sheetData>
  <sheetProtection/>
  <mergeCells count="13">
    <mergeCell ref="A5:K5"/>
    <mergeCell ref="A8:K8"/>
    <mergeCell ref="B3:B4"/>
    <mergeCell ref="A1:K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2020-01-01T07:50:59Z</dcterms:modified>
  <cp:category/>
  <cp:version/>
  <cp:contentType/>
  <cp:contentStatus/>
</cp:coreProperties>
</file>